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D:\salvari contab\My documents\an 2023\CONT EXECUTIE 2023\CNAS\"/>
    </mc:Choice>
  </mc:AlternateContent>
  <xr:revisionPtr revIDLastSave="0" documentId="13_ncr:1_{BD606491-BF3C-4400-80F1-D693B3F8F1ED}" xr6:coauthVersionLast="47" xr6:coauthVersionMax="47" xr10:uidLastSave="{00000000-0000-0000-0000-000000000000}"/>
  <bookViews>
    <workbookView xWindow="-120" yWindow="-120" windowWidth="29040" windowHeight="15840" activeTab="1" xr2:uid="{00000000-000D-0000-FFFF-FFFF00000000}"/>
  </bookViews>
  <sheets>
    <sheet name="venituri" sheetId="1" r:id="rId1"/>
    <sheet name="cheltuieli" sheetId="2" r:id="rId2"/>
  </sheets>
  <definedNames>
    <definedName name="_xlnm.Database">#REF!</definedName>
    <definedName name="_xlnm.Print_Area" localSheetId="1">cheltuieli!$A$1:$H$307</definedName>
    <definedName name="_xlnm.Print_Area" localSheetId="0">venituri!$A$1:$F$127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7" i="2" l="1"/>
  <c r="E117" i="2"/>
  <c r="F117" i="2"/>
  <c r="G117" i="2"/>
  <c r="H117" i="2"/>
  <c r="C153" i="2"/>
  <c r="E153" i="2" l="1"/>
  <c r="F153" i="2"/>
  <c r="G153" i="2"/>
  <c r="H153" i="2"/>
  <c r="D153" i="2"/>
  <c r="D293" i="2" l="1"/>
  <c r="D292" i="2" s="1"/>
  <c r="D291" i="2" s="1"/>
  <c r="D290" i="2" s="1"/>
  <c r="E293" i="2"/>
  <c r="E292" i="2" s="1"/>
  <c r="E291" i="2" s="1"/>
  <c r="E290" i="2" s="1"/>
  <c r="F293" i="2"/>
  <c r="F292" i="2" s="1"/>
  <c r="F291" i="2" s="1"/>
  <c r="F290" i="2" s="1"/>
  <c r="G293" i="2"/>
  <c r="G292" i="2" s="1"/>
  <c r="G291" i="2" s="1"/>
  <c r="G290" i="2" s="1"/>
  <c r="H293" i="2"/>
  <c r="H292" i="2" s="1"/>
  <c r="H291" i="2" s="1"/>
  <c r="H290" i="2" s="1"/>
  <c r="D281" i="2"/>
  <c r="E281" i="2"/>
  <c r="F281" i="2"/>
  <c r="G281" i="2"/>
  <c r="H281" i="2"/>
  <c r="D277" i="2"/>
  <c r="E277" i="2"/>
  <c r="E276" i="2" s="1"/>
  <c r="E15" i="2" s="1"/>
  <c r="F277" i="2"/>
  <c r="G277" i="2"/>
  <c r="H277" i="2"/>
  <c r="H276" i="2" s="1"/>
  <c r="H15" i="2" s="1"/>
  <c r="D269" i="2"/>
  <c r="D268" i="2" s="1"/>
  <c r="D267" i="2" s="1"/>
  <c r="E269" i="2"/>
  <c r="E268" i="2" s="1"/>
  <c r="E267" i="2" s="1"/>
  <c r="F269" i="2"/>
  <c r="F268" i="2" s="1"/>
  <c r="F267" i="2" s="1"/>
  <c r="G269" i="2"/>
  <c r="G268" i="2" s="1"/>
  <c r="G267" i="2" s="1"/>
  <c r="H269" i="2"/>
  <c r="H268" i="2" s="1"/>
  <c r="H267" i="2" s="1"/>
  <c r="D270" i="2"/>
  <c r="E270" i="2"/>
  <c r="F270" i="2"/>
  <c r="G270" i="2"/>
  <c r="H270" i="2"/>
  <c r="D260" i="2"/>
  <c r="D256" i="2" s="1"/>
  <c r="D255" i="2" s="1"/>
  <c r="D254" i="2" s="1"/>
  <c r="D13" i="2" s="1"/>
  <c r="E260" i="2"/>
  <c r="E256" i="2" s="1"/>
  <c r="F260" i="2"/>
  <c r="F256" i="2" s="1"/>
  <c r="F255" i="2" s="1"/>
  <c r="F254" i="2" s="1"/>
  <c r="F13" i="2" s="1"/>
  <c r="G260" i="2"/>
  <c r="G256" i="2" s="1"/>
  <c r="G255" i="2" s="1"/>
  <c r="G254" i="2" s="1"/>
  <c r="G13" i="2" s="1"/>
  <c r="H260" i="2"/>
  <c r="H256" i="2" s="1"/>
  <c r="H255" i="2" s="1"/>
  <c r="H254" i="2" s="1"/>
  <c r="H13" i="2" s="1"/>
  <c r="D253" i="2"/>
  <c r="E253" i="2"/>
  <c r="E19" i="2" s="1"/>
  <c r="F253" i="2"/>
  <c r="F19" i="2" s="1"/>
  <c r="G253" i="2"/>
  <c r="G19" i="2" s="1"/>
  <c r="H253" i="2"/>
  <c r="H19" i="2" s="1"/>
  <c r="E255" i="2"/>
  <c r="E254" i="2" s="1"/>
  <c r="E13" i="2" s="1"/>
  <c r="D243" i="2"/>
  <c r="E243" i="2"/>
  <c r="F243" i="2"/>
  <c r="G243" i="2"/>
  <c r="H243" i="2"/>
  <c r="D238" i="2"/>
  <c r="E238" i="2"/>
  <c r="F238" i="2"/>
  <c r="G238" i="2"/>
  <c r="H238" i="2"/>
  <c r="D235" i="2"/>
  <c r="E235" i="2"/>
  <c r="F235" i="2"/>
  <c r="G235" i="2"/>
  <c r="H235" i="2"/>
  <c r="D232" i="2"/>
  <c r="E232" i="2"/>
  <c r="F232" i="2"/>
  <c r="G232" i="2"/>
  <c r="H232" i="2"/>
  <c r="G226" i="2"/>
  <c r="H226" i="2"/>
  <c r="D220" i="2"/>
  <c r="E220" i="2"/>
  <c r="F220" i="2"/>
  <c r="G220" i="2"/>
  <c r="H220" i="2"/>
  <c r="D215" i="2"/>
  <c r="E215" i="2"/>
  <c r="F215" i="2"/>
  <c r="G215" i="2"/>
  <c r="H215" i="2"/>
  <c r="D209" i="2"/>
  <c r="E209" i="2"/>
  <c r="F209" i="2"/>
  <c r="G209" i="2"/>
  <c r="H209" i="2"/>
  <c r="D206" i="2"/>
  <c r="E206" i="2"/>
  <c r="F206" i="2"/>
  <c r="G206" i="2"/>
  <c r="H206" i="2"/>
  <c r="E203" i="2"/>
  <c r="D198" i="2"/>
  <c r="E198" i="2"/>
  <c r="F198" i="2"/>
  <c r="G198" i="2"/>
  <c r="H198" i="2"/>
  <c r="D193" i="2"/>
  <c r="E193" i="2"/>
  <c r="F193" i="2"/>
  <c r="G193" i="2"/>
  <c r="H193" i="2"/>
  <c r="F182" i="2"/>
  <c r="D182" i="2"/>
  <c r="E182" i="2"/>
  <c r="G183" i="2"/>
  <c r="G182" i="2" s="1"/>
  <c r="H183" i="2"/>
  <c r="H182" i="2" s="1"/>
  <c r="D177" i="2"/>
  <c r="E177" i="2"/>
  <c r="F177" i="2"/>
  <c r="G177" i="2"/>
  <c r="H177" i="2"/>
  <c r="D173" i="2"/>
  <c r="E173" i="2"/>
  <c r="F173" i="2"/>
  <c r="G173" i="2"/>
  <c r="H173" i="2"/>
  <c r="D168" i="2"/>
  <c r="E168" i="2"/>
  <c r="F168" i="2"/>
  <c r="G168" i="2"/>
  <c r="H168" i="2"/>
  <c r="E163" i="2"/>
  <c r="D164" i="2"/>
  <c r="E164" i="2"/>
  <c r="F164" i="2"/>
  <c r="G164" i="2"/>
  <c r="H164" i="2"/>
  <c r="D158" i="2"/>
  <c r="E158" i="2"/>
  <c r="F158" i="2"/>
  <c r="G158" i="2"/>
  <c r="H158" i="2"/>
  <c r="D150" i="2"/>
  <c r="E150" i="2"/>
  <c r="F150" i="2"/>
  <c r="G150" i="2"/>
  <c r="H150" i="2"/>
  <c r="D147" i="2"/>
  <c r="E147" i="2"/>
  <c r="F147" i="2"/>
  <c r="G147" i="2"/>
  <c r="H147" i="2"/>
  <c r="D144" i="2"/>
  <c r="E144" i="2"/>
  <c r="F144" i="2"/>
  <c r="G144" i="2"/>
  <c r="H144" i="2"/>
  <c r="D139" i="2"/>
  <c r="E139" i="2"/>
  <c r="F139" i="2"/>
  <c r="G139" i="2"/>
  <c r="H139" i="2"/>
  <c r="D133" i="2"/>
  <c r="E133" i="2"/>
  <c r="F133" i="2"/>
  <c r="G133" i="2"/>
  <c r="H133" i="2"/>
  <c r="D129" i="2"/>
  <c r="E129" i="2"/>
  <c r="F129" i="2"/>
  <c r="G129" i="2"/>
  <c r="H129" i="2"/>
  <c r="D126" i="2"/>
  <c r="E126" i="2"/>
  <c r="F126" i="2"/>
  <c r="G126" i="2"/>
  <c r="H126" i="2"/>
  <c r="D123" i="2"/>
  <c r="E123" i="2"/>
  <c r="F123" i="2"/>
  <c r="G123" i="2"/>
  <c r="H123" i="2"/>
  <c r="D120" i="2"/>
  <c r="E120" i="2"/>
  <c r="F120" i="2"/>
  <c r="G120" i="2"/>
  <c r="H120" i="2"/>
  <c r="D114" i="2"/>
  <c r="E114" i="2"/>
  <c r="F114" i="2"/>
  <c r="G114" i="2"/>
  <c r="H114" i="2"/>
  <c r="D111" i="2"/>
  <c r="E111" i="2"/>
  <c r="F111" i="2"/>
  <c r="G111" i="2"/>
  <c r="H111" i="2"/>
  <c r="D108" i="2"/>
  <c r="E108" i="2"/>
  <c r="F108" i="2"/>
  <c r="G108" i="2"/>
  <c r="H108" i="2"/>
  <c r="H99" i="2"/>
  <c r="H98" i="2" s="1"/>
  <c r="D99" i="2"/>
  <c r="D98" i="2" s="1"/>
  <c r="E99" i="2"/>
  <c r="E98" i="2" s="1"/>
  <c r="F99" i="2"/>
  <c r="F98" i="2" s="1"/>
  <c r="G99" i="2"/>
  <c r="G98" i="2" s="1"/>
  <c r="D95" i="2"/>
  <c r="E95" i="2"/>
  <c r="F95" i="2"/>
  <c r="G95" i="2"/>
  <c r="H95" i="2"/>
  <c r="D80" i="2"/>
  <c r="D79" i="2" s="1"/>
  <c r="D78" i="2" s="1"/>
  <c r="D17" i="2" s="1"/>
  <c r="E80" i="2"/>
  <c r="E79" i="2" s="1"/>
  <c r="F80" i="2"/>
  <c r="F79" i="2" s="1"/>
  <c r="G80" i="2"/>
  <c r="G79" i="2" s="1"/>
  <c r="H80" i="2"/>
  <c r="H79" i="2" s="1"/>
  <c r="D75" i="2"/>
  <c r="D16" i="2" s="1"/>
  <c r="E75" i="2"/>
  <c r="E16" i="2" s="1"/>
  <c r="F75" i="2"/>
  <c r="G75" i="2"/>
  <c r="G16" i="2" s="1"/>
  <c r="H75" i="2"/>
  <c r="H16" i="2" s="1"/>
  <c r="D73" i="2"/>
  <c r="D72" i="2" s="1"/>
  <c r="D12" i="2" s="1"/>
  <c r="E73" i="2"/>
  <c r="E72" i="2" s="1"/>
  <c r="E12" i="2" s="1"/>
  <c r="F73" i="2"/>
  <c r="F72" i="2" s="1"/>
  <c r="F12" i="2" s="1"/>
  <c r="G73" i="2"/>
  <c r="G72" i="2" s="1"/>
  <c r="G12" i="2" s="1"/>
  <c r="H73" i="2"/>
  <c r="H72" i="2" s="1"/>
  <c r="H12" i="2" s="1"/>
  <c r="D69" i="2"/>
  <c r="E69" i="2"/>
  <c r="F69" i="2"/>
  <c r="G69" i="2"/>
  <c r="H69" i="2"/>
  <c r="D61" i="2"/>
  <c r="E61" i="2"/>
  <c r="F61" i="2"/>
  <c r="G61" i="2"/>
  <c r="H61" i="2"/>
  <c r="D59" i="2"/>
  <c r="E59" i="2"/>
  <c r="F59" i="2"/>
  <c r="G59" i="2"/>
  <c r="H59" i="2"/>
  <c r="D37" i="2"/>
  <c r="E37" i="2"/>
  <c r="F37" i="2"/>
  <c r="G37" i="2"/>
  <c r="H37" i="2"/>
  <c r="D35" i="2"/>
  <c r="E35" i="2"/>
  <c r="F35" i="2"/>
  <c r="G35" i="2"/>
  <c r="H35" i="2"/>
  <c r="F16" i="2"/>
  <c r="D19" i="2"/>
  <c r="D25" i="2"/>
  <c r="E25" i="2"/>
  <c r="F25" i="2"/>
  <c r="G25" i="2"/>
  <c r="H25" i="2"/>
  <c r="C235" i="2"/>
  <c r="C226" i="2"/>
  <c r="C215" i="2"/>
  <c r="C193" i="2"/>
  <c r="C183" i="2"/>
  <c r="C182" i="2" s="1"/>
  <c r="C139" i="2"/>
  <c r="C37" i="2"/>
  <c r="C111" i="1"/>
  <c r="D111" i="1"/>
  <c r="E111" i="1"/>
  <c r="F111" i="1"/>
  <c r="C109" i="1"/>
  <c r="C108" i="1" s="1"/>
  <c r="C107" i="1" s="1"/>
  <c r="D109" i="1"/>
  <c r="D108" i="1" s="1"/>
  <c r="D107" i="1" s="1"/>
  <c r="E109" i="1"/>
  <c r="E108" i="1" s="1"/>
  <c r="E107" i="1" s="1"/>
  <c r="F109" i="1"/>
  <c r="F108" i="1" s="1"/>
  <c r="F107" i="1" s="1"/>
  <c r="C104" i="1"/>
  <c r="D104" i="1"/>
  <c r="E104" i="1"/>
  <c r="F104" i="1"/>
  <c r="C100" i="1"/>
  <c r="D100" i="1"/>
  <c r="E100" i="1"/>
  <c r="F100" i="1"/>
  <c r="C97" i="1"/>
  <c r="C96" i="1" s="1"/>
  <c r="D97" i="1"/>
  <c r="D96" i="1" s="1"/>
  <c r="E97" i="1"/>
  <c r="E96" i="1" s="1"/>
  <c r="F97" i="1"/>
  <c r="F96" i="1" s="1"/>
  <c r="C94" i="1"/>
  <c r="D94" i="1"/>
  <c r="E94" i="1"/>
  <c r="F94" i="1"/>
  <c r="C92" i="1"/>
  <c r="C91" i="1" s="1"/>
  <c r="D92" i="1"/>
  <c r="D91" i="1" s="1"/>
  <c r="E92" i="1"/>
  <c r="E91" i="1" s="1"/>
  <c r="F92" i="1"/>
  <c r="F91" i="1" s="1"/>
  <c r="C82" i="1"/>
  <c r="D82" i="1"/>
  <c r="E82" i="1"/>
  <c r="F82" i="1"/>
  <c r="C69" i="1"/>
  <c r="C68" i="1" s="1"/>
  <c r="C67" i="1" s="1"/>
  <c r="D69" i="1"/>
  <c r="D68" i="1" s="1"/>
  <c r="D67" i="1" s="1"/>
  <c r="E69" i="1"/>
  <c r="E68" i="1" s="1"/>
  <c r="E67" i="1" s="1"/>
  <c r="F69" i="1"/>
  <c r="F68" i="1" s="1"/>
  <c r="F67" i="1" s="1"/>
  <c r="C65" i="1"/>
  <c r="D65" i="1"/>
  <c r="E65" i="1"/>
  <c r="F65" i="1"/>
  <c r="C60" i="1"/>
  <c r="C59" i="1" s="1"/>
  <c r="D60" i="1"/>
  <c r="D59" i="1" s="1"/>
  <c r="E60" i="1"/>
  <c r="E59" i="1" s="1"/>
  <c r="F60" i="1"/>
  <c r="F59" i="1" s="1"/>
  <c r="C57" i="1"/>
  <c r="D57" i="1"/>
  <c r="E57" i="1"/>
  <c r="F57" i="1"/>
  <c r="C55" i="1"/>
  <c r="C54" i="1" s="1"/>
  <c r="D55" i="1"/>
  <c r="D54" i="1" s="1"/>
  <c r="E55" i="1"/>
  <c r="E54" i="1" s="1"/>
  <c r="F55" i="1"/>
  <c r="F54" i="1" s="1"/>
  <c r="C30" i="1"/>
  <c r="C29" i="1" s="1"/>
  <c r="D30" i="1"/>
  <c r="D29" i="1" s="1"/>
  <c r="E30" i="1"/>
  <c r="E29" i="1" s="1"/>
  <c r="F30" i="1"/>
  <c r="F29" i="1" s="1"/>
  <c r="C25" i="1"/>
  <c r="D25" i="1"/>
  <c r="E25" i="1"/>
  <c r="F25" i="1"/>
  <c r="C17" i="1"/>
  <c r="C16" i="1" s="1"/>
  <c r="D17" i="1"/>
  <c r="D16" i="1" s="1"/>
  <c r="E17" i="1"/>
  <c r="E16" i="1" s="1"/>
  <c r="F17" i="1"/>
  <c r="C10" i="1"/>
  <c r="D10" i="1"/>
  <c r="E10" i="1"/>
  <c r="F10" i="1"/>
  <c r="C293" i="2"/>
  <c r="C292" i="2" s="1"/>
  <c r="C291" i="2" s="1"/>
  <c r="C290" i="2" s="1"/>
  <c r="C281" i="2"/>
  <c r="C277" i="2"/>
  <c r="C270" i="2"/>
  <c r="C269" i="2"/>
  <c r="C268" i="2" s="1"/>
  <c r="C267" i="2" s="1"/>
  <c r="C266" i="2" s="1"/>
  <c r="C265" i="2" s="1"/>
  <c r="C260" i="2"/>
  <c r="C256" i="2" s="1"/>
  <c r="C255" i="2" s="1"/>
  <c r="C253" i="2"/>
  <c r="C19" i="2" s="1"/>
  <c r="C243" i="2"/>
  <c r="C238" i="2"/>
  <c r="C232" i="2"/>
  <c r="C220" i="2"/>
  <c r="C209" i="2"/>
  <c r="C206" i="2"/>
  <c r="C198" i="2"/>
  <c r="C177" i="2"/>
  <c r="C173" i="2"/>
  <c r="C168" i="2"/>
  <c r="C164" i="2"/>
  <c r="C158" i="2"/>
  <c r="C150" i="2"/>
  <c r="C147" i="2"/>
  <c r="C144" i="2"/>
  <c r="C133" i="2"/>
  <c r="C129" i="2"/>
  <c r="C126" i="2"/>
  <c r="C123" i="2"/>
  <c r="C120" i="2"/>
  <c r="C117" i="2"/>
  <c r="C114" i="2"/>
  <c r="C111" i="2"/>
  <c r="C108" i="2"/>
  <c r="C99" i="2"/>
  <c r="C98" i="2" s="1"/>
  <c r="C95" i="2"/>
  <c r="C80" i="2"/>
  <c r="C79" i="2" s="1"/>
  <c r="C78" i="2" s="1"/>
  <c r="C17" i="2" s="1"/>
  <c r="C75" i="2"/>
  <c r="C16" i="2" s="1"/>
  <c r="C73" i="2"/>
  <c r="C72" i="2" s="1"/>
  <c r="C12" i="2" s="1"/>
  <c r="C69" i="2"/>
  <c r="C61" i="2"/>
  <c r="C59" i="2"/>
  <c r="C35" i="2"/>
  <c r="C25" i="2"/>
  <c r="F16" i="1" l="1"/>
  <c r="F225" i="2"/>
  <c r="H203" i="2"/>
  <c r="H132" i="2"/>
  <c r="D132" i="2"/>
  <c r="D203" i="2"/>
  <c r="D181" i="2" s="1"/>
  <c r="D276" i="2"/>
  <c r="D15" i="2" s="1"/>
  <c r="C225" i="2"/>
  <c r="H163" i="2"/>
  <c r="H143" i="2" s="1"/>
  <c r="D163" i="2"/>
  <c r="G276" i="2"/>
  <c r="G15" i="2" s="1"/>
  <c r="E132" i="2"/>
  <c r="F163" i="2"/>
  <c r="F203" i="2"/>
  <c r="F181" i="2" s="1"/>
  <c r="F24" i="2"/>
  <c r="G132" i="2"/>
  <c r="G163" i="2"/>
  <c r="G143" i="2" s="1"/>
  <c r="F276" i="2"/>
  <c r="F15" i="2" s="1"/>
  <c r="G287" i="2"/>
  <c r="G286" i="2" s="1"/>
  <c r="G285" i="2" s="1"/>
  <c r="G289" i="2"/>
  <c r="G288" i="2" s="1"/>
  <c r="H289" i="2"/>
  <c r="H288" i="2" s="1"/>
  <c r="H287" i="2"/>
  <c r="H286" i="2" s="1"/>
  <c r="H285" i="2" s="1"/>
  <c r="F287" i="2"/>
  <c r="F286" i="2" s="1"/>
  <c r="F285" i="2" s="1"/>
  <c r="F289" i="2"/>
  <c r="F288" i="2" s="1"/>
  <c r="E289" i="2"/>
  <c r="E288" i="2" s="1"/>
  <c r="E287" i="2"/>
  <c r="E286" i="2" s="1"/>
  <c r="E285" i="2" s="1"/>
  <c r="D289" i="2"/>
  <c r="D288" i="2" s="1"/>
  <c r="D287" i="2"/>
  <c r="D286" i="2" s="1"/>
  <c r="D285" i="2" s="1"/>
  <c r="E266" i="2"/>
  <c r="E265" i="2" s="1"/>
  <c r="E14" i="2"/>
  <c r="G266" i="2"/>
  <c r="G265" i="2" s="1"/>
  <c r="G14" i="2"/>
  <c r="H266" i="2"/>
  <c r="H265" i="2" s="1"/>
  <c r="H14" i="2"/>
  <c r="F14" i="2"/>
  <c r="F266" i="2"/>
  <c r="F265" i="2" s="1"/>
  <c r="D266" i="2"/>
  <c r="D265" i="2" s="1"/>
  <c r="D14" i="2"/>
  <c r="F224" i="2"/>
  <c r="E225" i="2"/>
  <c r="E224" i="2" s="1"/>
  <c r="H225" i="2"/>
  <c r="H224" i="2" s="1"/>
  <c r="D225" i="2"/>
  <c r="D224" i="2" s="1"/>
  <c r="G225" i="2"/>
  <c r="G224" i="2" s="1"/>
  <c r="H181" i="2"/>
  <c r="G203" i="2"/>
  <c r="G181" i="2" s="1"/>
  <c r="E181" i="2"/>
  <c r="F143" i="2"/>
  <c r="H78" i="2"/>
  <c r="H17" i="2" s="1"/>
  <c r="H18" i="2"/>
  <c r="F78" i="2"/>
  <c r="F17" i="2" s="1"/>
  <c r="F18" i="2"/>
  <c r="E91" i="2"/>
  <c r="D91" i="2"/>
  <c r="F132" i="2"/>
  <c r="F107" i="2" s="1"/>
  <c r="H24" i="2"/>
  <c r="H10" i="2" s="1"/>
  <c r="D24" i="2"/>
  <c r="D10" i="2" s="1"/>
  <c r="D18" i="2"/>
  <c r="H91" i="2"/>
  <c r="D143" i="2"/>
  <c r="D107" i="2"/>
  <c r="E143" i="2"/>
  <c r="H107" i="2"/>
  <c r="E107" i="2"/>
  <c r="G107" i="2"/>
  <c r="G91" i="2"/>
  <c r="F91" i="2"/>
  <c r="G18" i="2"/>
  <c r="G78" i="2"/>
  <c r="G17" i="2" s="1"/>
  <c r="E78" i="2"/>
  <c r="E17" i="2" s="1"/>
  <c r="E18" i="2"/>
  <c r="E24" i="2"/>
  <c r="G24" i="2"/>
  <c r="G10" i="2" s="1"/>
  <c r="F10" i="2"/>
  <c r="C103" i="1"/>
  <c r="F103" i="1"/>
  <c r="E103" i="1"/>
  <c r="D103" i="1"/>
  <c r="C203" i="2"/>
  <c r="C181" i="2" s="1"/>
  <c r="C132" i="2"/>
  <c r="C107" i="2" s="1"/>
  <c r="C276" i="2"/>
  <c r="C15" i="2" s="1"/>
  <c r="C163" i="2"/>
  <c r="C143" i="2" s="1"/>
  <c r="C14" i="2"/>
  <c r="C254" i="2"/>
  <c r="C13" i="2" s="1"/>
  <c r="C289" i="2"/>
  <c r="C288" i="2" s="1"/>
  <c r="C287" i="2"/>
  <c r="C286" i="2" s="1"/>
  <c r="C285" i="2" s="1"/>
  <c r="C24" i="2"/>
  <c r="C10" i="2" s="1"/>
  <c r="C91" i="2"/>
  <c r="C224" i="2"/>
  <c r="F53" i="1"/>
  <c r="E53" i="1"/>
  <c r="D53" i="1"/>
  <c r="C53" i="1"/>
  <c r="F15" i="1"/>
  <c r="F9" i="1" s="1"/>
  <c r="F8" i="1" s="1"/>
  <c r="E15" i="1"/>
  <c r="D15" i="1"/>
  <c r="D9" i="1" s="1"/>
  <c r="D8" i="1" s="1"/>
  <c r="C15" i="1"/>
  <c r="E9" i="1"/>
  <c r="E8" i="1" s="1"/>
  <c r="C18" i="2"/>
  <c r="D90" i="2" l="1"/>
  <c r="D89" i="2" s="1"/>
  <c r="D53" i="2" s="1"/>
  <c r="D45" i="2" s="1"/>
  <c r="D44" i="2" s="1"/>
  <c r="D23" i="2" s="1"/>
  <c r="D22" i="2" s="1"/>
  <c r="H90" i="2"/>
  <c r="H89" i="2" s="1"/>
  <c r="H53" i="2" s="1"/>
  <c r="H45" i="2" s="1"/>
  <c r="H44" i="2" s="1"/>
  <c r="H87" i="2" s="1"/>
  <c r="F90" i="2"/>
  <c r="F89" i="2" s="1"/>
  <c r="F53" i="2" s="1"/>
  <c r="F45" i="2" s="1"/>
  <c r="F44" i="2" s="1"/>
  <c r="F11" i="2" s="1"/>
  <c r="F21" i="2" s="1"/>
  <c r="F20" i="2" s="1"/>
  <c r="E90" i="2"/>
  <c r="E89" i="2" s="1"/>
  <c r="E53" i="2" s="1"/>
  <c r="E45" i="2" s="1"/>
  <c r="E44" i="2" s="1"/>
  <c r="E11" i="2" s="1"/>
  <c r="G90" i="2"/>
  <c r="G89" i="2" s="1"/>
  <c r="G53" i="2" s="1"/>
  <c r="G45" i="2" s="1"/>
  <c r="G44" i="2" s="1"/>
  <c r="G87" i="2" s="1"/>
  <c r="E10" i="2"/>
  <c r="C9" i="1"/>
  <c r="C8" i="1" s="1"/>
  <c r="C90" i="2"/>
  <c r="C89" i="2" s="1"/>
  <c r="C53" i="2" s="1"/>
  <c r="C45" i="2" s="1"/>
  <c r="C44" i="2" s="1"/>
  <c r="C87" i="2" s="1"/>
  <c r="E9" i="2" l="1"/>
  <c r="E8" i="2" s="1"/>
  <c r="D87" i="2"/>
  <c r="D11" i="2"/>
  <c r="D21" i="2" s="1"/>
  <c r="D20" i="2" s="1"/>
  <c r="F9" i="2"/>
  <c r="F8" i="2" s="1"/>
  <c r="F87" i="2"/>
  <c r="E23" i="2"/>
  <c r="E22" i="2" s="1"/>
  <c r="F23" i="2"/>
  <c r="F22" i="2" s="1"/>
  <c r="H23" i="2"/>
  <c r="H22" i="2" s="1"/>
  <c r="H11" i="2"/>
  <c r="H21" i="2" s="1"/>
  <c r="H20" i="2" s="1"/>
  <c r="E87" i="2"/>
  <c r="G11" i="2"/>
  <c r="G9" i="2" s="1"/>
  <c r="G8" i="2" s="1"/>
  <c r="G23" i="2"/>
  <c r="G22" i="2" s="1"/>
  <c r="E21" i="2"/>
  <c r="E20" i="2" s="1"/>
  <c r="C11" i="2"/>
  <c r="C23" i="2"/>
  <c r="C22" i="2" s="1"/>
  <c r="D9" i="2" l="1"/>
  <c r="D8" i="2" s="1"/>
  <c r="H9" i="2"/>
  <c r="H8" i="2" s="1"/>
  <c r="G21" i="2"/>
  <c r="G20" i="2" s="1"/>
  <c r="C21" i="2"/>
  <c r="C20" i="2" s="1"/>
  <c r="C9" i="2"/>
  <c r="C8" i="2" s="1"/>
</calcChain>
</file>

<file path=xl/sharedStrings.xml><?xml version="1.0" encoding="utf-8"?>
<sst xmlns="http://schemas.openxmlformats.org/spreadsheetml/2006/main" count="661" uniqueCount="535">
  <si>
    <t xml:space="preserve">lei </t>
  </si>
  <si>
    <t>Cod</t>
  </si>
  <si>
    <t>Denumire indicator</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</si>
  <si>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</si>
  <si>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</si>
  <si>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</si>
  <si>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</si>
  <si>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</si>
  <si>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</si>
  <si>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</si>
  <si>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</si>
  <si>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</si>
  <si>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</si>
  <si>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</si>
  <si>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</si>
  <si>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</si>
  <si>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</si>
  <si>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</si>
  <si>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</si>
  <si>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</si>
  <si>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</si>
  <si>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</si>
  <si>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</si>
  <si>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</si>
  <si>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</si>
  <si>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</si>
  <si>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</si>
  <si>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</si>
  <si>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</si>
  <si>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</si>
  <si>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</si>
  <si>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</si>
  <si>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</si>
  <si>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</si>
  <si>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</si>
  <si>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</si>
  <si>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</si>
  <si>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</si>
  <si>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</si>
  <si>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</si>
  <si>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</si>
  <si>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</si>
  <si>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</si>
  <si>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</si>
  <si>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</si>
  <si>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</si>
  <si>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</si>
  <si>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</si>
  <si>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</si>
  <si>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</si>
  <si>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</si>
  <si>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</si>
  <si>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</si>
  <si>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</si>
  <si>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</si>
  <si>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</si>
  <si>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</si>
  <si>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</si>
  <si>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</si>
  <si>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</si>
  <si>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</si>
  <si>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</si>
  <si>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</si>
  <si>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</si>
  <si>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</si>
  <si>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</si>
  <si>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</si>
  <si>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</si>
  <si>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</si>
  <si>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</si>
  <si>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</si>
  <si>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</si>
  <si>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</si>
  <si>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</si>
  <si>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</si>
  <si>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</si>
  <si>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</si>
  <si>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</si>
  <si>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</si>
  <si>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</si>
  <si>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</si>
  <si>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</si>
  <si>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</si>
  <si>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</si>
  <si>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</si>
  <si>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</si>
  <si>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</si>
  <si>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</si>
  <si>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</si>
  <si>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</si>
  <si>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</si>
  <si>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</si>
  <si>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</si>
  <si>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</si>
  <si>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</si>
  <si>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</si>
  <si>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</si>
  <si>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</si>
  <si>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</si>
  <si>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</si>
  <si>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</si>
  <si>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</si>
  <si>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</si>
  <si>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</si>
  <si>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</si>
  <si>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</si>
  <si>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</si>
  <si>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</si>
  <si>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</si>
  <si>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</si>
  <si>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</si>
  <si>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</si>
  <si>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</si>
  <si>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</si>
  <si>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</si>
  <si>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</si>
  <si>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</si>
  <si>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</si>
  <si>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</si>
  <si>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</si>
  <si>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</si>
  <si>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</si>
  <si>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</si>
  <si>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</si>
  <si>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</si>
  <si>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</si>
  <si>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</si>
  <si>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</si>
  <si>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</si>
  <si>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</si>
  <si>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</si>
  <si>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</si>
  <si>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</si>
  <si>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</si>
  <si>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</si>
  <si>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</si>
  <si>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</si>
  <si>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</si>
  <si>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</si>
  <si>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</si>
  <si>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</si>
  <si>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</si>
  <si>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</si>
  <si>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</si>
  <si>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</si>
  <si>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</si>
  <si>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</si>
  <si>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</si>
  <si>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</si>
  <si>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</si>
  <si>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</si>
  <si>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</si>
  <si>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</si>
  <si>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</si>
  <si>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</si>
  <si>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</si>
  <si>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</si>
  <si>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</si>
  <si>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</si>
  <si>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</si>
  <si>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</si>
  <si>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</si>
  <si>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</si>
  <si>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</si>
  <si>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</si>
  <si>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</si>
  <si>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</si>
  <si>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</si>
  <si>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</si>
  <si>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</si>
  <si>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</si>
  <si>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</si>
  <si>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</si>
  <si>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</si>
  <si>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</si>
  <si>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</si>
  <si>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</si>
  <si>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</si>
  <si>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</si>
  <si>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</si>
  <si>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</si>
  <si>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</si>
  <si>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</si>
  <si>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</si>
  <si>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</si>
  <si>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</si>
  <si>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</si>
  <si>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</si>
  <si>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</si>
  <si>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</si>
  <si>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</si>
  <si>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</si>
  <si>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</si>
  <si>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</si>
  <si>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</si>
  <si>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</si>
  <si>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</si>
  <si>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</si>
  <si>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</si>
  <si>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</si>
  <si>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</si>
  <si>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</si>
  <si>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</si>
  <si>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</si>
  <si>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</si>
  <si>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</si>
  <si>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</si>
  <si>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</si>
  <si>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</si>
  <si>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</si>
  <si>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</si>
  <si>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</si>
  <si>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</si>
  <si>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</si>
  <si>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</si>
  <si>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</si>
  <si>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</si>
  <si>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</si>
  <si>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</si>
  <si>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</si>
  <si>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</si>
  <si>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</si>
  <si>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</si>
  <si>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</si>
  <si>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</si>
  <si>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</si>
  <si>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</si>
  <si>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</si>
  <si>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</si>
  <si>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</si>
  <si>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</si>
  <si>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</si>
  <si>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</si>
  <si>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</si>
  <si>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</si>
  <si>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</si>
  <si>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</si>
  <si>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</si>
  <si>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</si>
  <si>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</si>
  <si>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</si>
  <si>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</si>
  <si>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</si>
  <si>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</si>
  <si>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</si>
  <si>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</si>
  <si>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</si>
  <si>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</si>
  <si>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</si>
  <si>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</si>
  <si>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</si>
  <si>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</si>
  <si>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</si>
  <si>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</si>
  <si>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</si>
  <si>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</si>
  <si>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</si>
  <si>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</si>
  <si>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</si>
  <si>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</si>
  <si>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</si>
  <si>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</si>
  <si>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</si>
  <si>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</si>
  <si>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</si>
  <si>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</si>
  <si>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</si>
  <si>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</si>
  <si>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</si>
  <si>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</si>
  <si>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</si>
  <si>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</si>
  <si>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</si>
  <si>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</si>
  <si>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</si>
  <si>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</si>
  <si>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</si>
  <si>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</si>
  <si>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</si>
  <si>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</si>
  <si>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</si>
  <si>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</si>
  <si>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</si>
  <si>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</si>
  <si>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</si>
  <si>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</si>
  <si>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</si>
  <si>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</si>
  <si>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</si>
  <si>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</si>
  <si>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</si>
  <si>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</si>
  <si>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</si>
  <si>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</si>
  <si>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</si>
  <si>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</si>
  <si>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</si>
  <si>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</si>
  <si>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</si>
  <si>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</si>
  <si>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</si>
  <si>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</si>
  <si>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</si>
  <si>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</si>
  <si>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</si>
  <si>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</si>
  <si>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</si>
  <si>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</si>
  <si>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</si>
  <si>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</si>
  <si>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</si>
  <si>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</si>
  <si>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</si>
  <si>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</si>
  <si>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</si>
  <si>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</si>
  <si>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</si>
  <si>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</si>
  <si>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</si>
  <si>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</si>
  <si>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</si>
  <si>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</si>
  <si>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</si>
  <si>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</si>
  <si>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</si>
  <si>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</si>
  <si>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</si>
  <si>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</si>
  <si>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</si>
  <si>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</si>
  <si>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</si>
  <si>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</si>
  <si>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</si>
  <si>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</si>
  <si>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</si>
  <si>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</si>
  <si>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</si>
  <si>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</si>
  <si>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</si>
  <si>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</si>
  <si>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</si>
  <si>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</si>
  <si>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</si>
  <si>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</si>
  <si>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</si>
  <si>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</si>
  <si>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</si>
  <si>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</si>
  <si>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</si>
  <si>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</si>
  <si>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</si>
  <si>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</si>
  <si>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</si>
  <si>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</si>
  <si>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</si>
  <si>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</si>
  <si>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</si>
  <si>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</si>
  <si>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</si>
  <si>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</si>
  <si>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</si>
  <si>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</si>
  <si>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</si>
  <si>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</si>
  <si>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</si>
  <si>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</si>
  <si>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</si>
  <si>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</si>
  <si>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</si>
  <si>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</si>
  <si>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</si>
  <si>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</si>
  <si>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</si>
  <si>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</si>
  <si>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</si>
  <si>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</si>
  <si>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</si>
  <si>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</si>
  <si>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</si>
  <si>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</si>
  <si>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</si>
  <si>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</si>
  <si>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</si>
  <si>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</si>
  <si>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</si>
  <si>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</si>
  <si>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</si>
  <si>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</si>
  <si>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</si>
  <si>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</si>
  <si>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</si>
  <si>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</si>
  <si>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</si>
  <si>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</si>
  <si>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</si>
  <si>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</si>
  <si>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</si>
  <si>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</si>
  <si>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</si>
  <si>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</si>
  <si>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</si>
  <si>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</si>
  <si>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</si>
  <si>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</si>
  <si>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</si>
  <si>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</si>
  <si>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</si>
  <si>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</si>
  <si>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</si>
  <si>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</si>
  <si>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</si>
  <si>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</si>
  <si>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</si>
  <si>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</si>
  <si>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</si>
  <si>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</si>
  <si>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</si>
  <si>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</si>
  <si>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</si>
  <si>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</si>
  <si>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</si>
  <si>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</si>
  <si>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</si>
  <si>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</si>
  <si>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</si>
  <si>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</si>
  <si>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</si>
  <si>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</si>
  <si>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</si>
  <si>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</si>
  <si>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</si>
  <si>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</si>
  <si>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</si>
  <si>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</si>
  <si>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</si>
  <si>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</si>
  <si>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</si>
  <si>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</si>
  <si>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</si>
  <si>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</si>
  <si>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</si>
  <si>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</si>
  <si>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</si>
  <si>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</si>
  <si>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</si>
  <si>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</si>
  <si>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</si>
  <si>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</si>
  <si>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</si>
  <si>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</si>
  <si>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</si>
  <si>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</si>
  <si>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</si>
  <si>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</si>
  <si>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</si>
  <si>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</si>
  <si>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</si>
  <si>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</si>
  <si>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</si>
  <si>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</si>
  <si>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</si>
  <si>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</si>
  <si>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</si>
  <si>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</si>
  <si>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</si>
  <si>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</si>
  <si>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</si>
  <si>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</si>
  <si>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</si>
  <si>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</si>
  <si>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</si>
  <si>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</si>
  <si>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68.05.06</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</si>
  <si>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</si>
  <si>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</si>
  <si>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</si>
  <si>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</si>
  <si>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</si>
  <si>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</si>
  <si>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</si>
  <si>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</si>
  <si>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</si>
  <si>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</si>
  <si>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</si>
  <si>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</si>
  <si>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</si>
  <si>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</si>
  <si>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</si>
  <si>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</si>
  <si>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</si>
  <si>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</si>
  <si>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</si>
  <si>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</si>
  <si>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</si>
  <si>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</si>
  <si>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</si>
  <si>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</si>
  <si>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</si>
  <si>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</si>
  <si>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</si>
  <si>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</si>
  <si>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</si>
  <si>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</si>
  <si>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</si>
  <si>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</si>
  <si>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</si>
  <si>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</si>
  <si>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</si>
  <si>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</si>
  <si>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</si>
  <si>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</si>
  <si>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</si>
  <si>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</si>
  <si>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Asistenta sociala in caz de boli, din care:</t>
  </si>
  <si>
    <t>~persoane fizice</t>
  </si>
  <si>
    <t>Asistenta sociala pentru familie si copii, din care:</t>
  </si>
  <si>
    <t>CASA DE ASIGURARI DE SANATATE GALATI</t>
  </si>
  <si>
    <t>CONT DE EXECUTIE CHELTUIELI IUNIE  2023</t>
  </si>
  <si>
    <t>ANAF inregistrat = 0 lei (ian.-iun.2023)</t>
  </si>
  <si>
    <t>Raspundem de realitatea si exactitatea datelor</t>
  </si>
  <si>
    <t xml:space="preserve">    Director General,</t>
  </si>
  <si>
    <t>Director Economic,</t>
  </si>
  <si>
    <t xml:space="preserve">        Ciprian GROZA</t>
  </si>
  <si>
    <t xml:space="preserve"> Iulia-Simona PETCU</t>
  </si>
  <si>
    <t>Sef Serviciu BFC,</t>
  </si>
  <si>
    <t xml:space="preserve">  Fanica ORMAN</t>
  </si>
  <si>
    <t>Intocmit,</t>
  </si>
  <si>
    <t>Sonia-Mirela MISTREANU</t>
  </si>
  <si>
    <t xml:space="preserve">      Ciprian GROZA</t>
  </si>
  <si>
    <t>Prevederi bugetare aprobate la finele perioadei de raportare                               Fila buget nr. P5745/30.06.2023</t>
  </si>
  <si>
    <t>Prevederi bugetare trimestriale cumulate          Fila buget nr.  P5746/30.06.2023</t>
  </si>
  <si>
    <t>Credite de angajament        Fila buget nr.  P5745/30.06.2023</t>
  </si>
  <si>
    <t>Prevederi bugetare aprobate la finele perioadei de raportare                               Fila buget nr.  P5745/30.06.2023</t>
  </si>
  <si>
    <t>Prevederi bugetare trimestriale cumulate          Fila buget nr. P5746/30.06.2023</t>
  </si>
  <si>
    <t>CONT DE EXECUTIE VENITURI IUNIE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</si>
</sst>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_ ;[Red]\-#,##0.00\ "/>
  </numFmts>
  <fonts count="29">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
      <i/>
      <sz val="11"/>
      <name val="Arial"/>
      <family val="2"/>
    </font>
    <font>
      <sz val="11"/>
      <name val="Arial"/>
      <family val="2"/>
    </font>
    <font>
      <b/>
      <sz val="11"/>
      <name val="Arial"/>
      <family val="2"/>
      <charset val="23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43">
    <xf numFmtId="0" fontId="0" fillId="0" borderId="0" xfId="0"/>
    <xf numFmtId="0" fontId="2" fillId="0" borderId="0" xfId="0" applyFont="1" applyAlignment="1">
      <alignment horizontal="left"/>
    </xf>
    <xf numFmtId="0" fontId="3" fillId="0" borderId="0" xfId="0" applyFont="1" applyAlignment="1">
      <alignment vertical="center" wrapText="1"/>
    </xf>
    <xf numFmtId="0" fontId="3" fillId="0" borderId="0" xfId="0" applyFont="1" applyAlignment="1">
      <alignment horizontal="left"/>
    </xf>
    <xf numFmtId="4" fontId="3" fillId="0" borderId="0" xfId="0" applyNumberFormat="1" applyFont="1"/>
    <xf numFmtId="0" fontId="2" fillId="0" borderId="0" xfId="0" applyFont="1"/>
    <xf numFmtId="0" fontId="4" fillId="0" borderId="0" xfId="0" applyFont="1"/>
    <xf numFmtId="0" fontId="2" fillId="0" borderId="0" xfId="0" applyFont="1" applyAlignment="1">
      <alignment horizontal="center"/>
    </xf>
    <xf numFmtId="2" fontId="3"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4" fontId="3" fillId="0" borderId="0" xfId="0" applyNumberFormat="1" applyFont="1" applyAlignment="1">
      <alignment horizontal="center" vertical="center" wrapText="1"/>
    </xf>
    <xf numFmtId="2" fontId="3" fillId="0" borderId="1" xfId="0" applyNumberFormat="1" applyFont="1" applyBorder="1" applyAlignment="1">
      <alignment horizontal="center"/>
    </xf>
    <xf numFmtId="2" fontId="3" fillId="0" borderId="1" xfId="0" applyNumberFormat="1" applyFont="1" applyBorder="1" applyAlignment="1">
      <alignment horizontal="center" wrapText="1"/>
    </xf>
    <xf numFmtId="3" fontId="3" fillId="0" borderId="0" xfId="0" applyNumberFormat="1" applyFont="1" applyAlignment="1">
      <alignment horizontal="center"/>
    </xf>
    <xf numFmtId="3" fontId="4" fillId="0" borderId="0" xfId="0" applyNumberFormat="1" applyFont="1"/>
    <xf numFmtId="2" fontId="3" fillId="0" borderId="1" xfId="0" applyNumberFormat="1" applyFont="1" applyBorder="1" applyAlignment="1">
      <alignment wrapText="1"/>
    </xf>
    <xf numFmtId="4" fontId="3" fillId="0" borderId="1" xfId="0" applyNumberFormat="1" applyFont="1" applyBorder="1"/>
    <xf numFmtId="3" fontId="3" fillId="0" borderId="1" xfId="0" applyNumberFormat="1" applyFont="1" applyBorder="1"/>
    <xf numFmtId="2" fontId="4" fillId="0" borderId="1" xfId="0" applyNumberFormat="1" applyFont="1" applyBorder="1" applyAlignment="1">
      <alignment wrapText="1"/>
    </xf>
    <xf numFmtId="3" fontId="4" fillId="0" borderId="1" xfId="0" applyNumberFormat="1" applyFont="1" applyBorder="1"/>
    <xf numFmtId="4" fontId="5" fillId="0" borderId="1" xfId="0" applyNumberFormat="1" applyFont="1" applyBorder="1"/>
    <xf numFmtId="4" fontId="4" fillId="0" borderId="1" xfId="1" applyNumberFormat="1" applyFont="1" applyBorder="1" applyAlignment="1" applyProtection="1">
      <alignment wrapText="1"/>
      <protection locked="0"/>
    </xf>
    <xf numFmtId="0" fontId="3" fillId="0" borderId="0" xfId="0" applyFont="1"/>
    <xf numFmtId="2" fontId="3" fillId="0" borderId="1" xfId="0" applyNumberFormat="1" applyFont="1" applyBorder="1"/>
    <xf numFmtId="2" fontId="7" fillId="0" borderId="1" xfId="0" applyNumberFormat="1" applyFont="1" applyBorder="1" applyAlignment="1">
      <alignment wrapText="1"/>
    </xf>
    <xf numFmtId="2" fontId="7" fillId="0" borderId="1" xfId="0" applyNumberFormat="1" applyFont="1" applyBorder="1" applyAlignment="1">
      <alignment horizontal="left" wrapText="1"/>
    </xf>
    <xf numFmtId="2" fontId="4" fillId="0" borderId="1" xfId="0" applyNumberFormat="1" applyFont="1" applyBorder="1" applyAlignment="1">
      <alignment horizontal="left" wrapText="1"/>
    </xf>
    <xf numFmtId="2" fontId="4" fillId="0" borderId="1" xfId="2" applyNumberFormat="1" applyFont="1" applyBorder="1" applyAlignment="1">
      <alignment wrapText="1"/>
    </xf>
    <xf numFmtId="4" fontId="4" fillId="0" borderId="0" xfId="0" applyNumberFormat="1" applyFont="1"/>
    <xf numFmtId="2" fontId="4" fillId="0" borderId="1" xfId="0" applyNumberFormat="1" applyFont="1" applyBorder="1" applyAlignment="1">
      <alignment horizontal="left" vertical="center" wrapText="1"/>
    </xf>
    <xf numFmtId="2" fontId="5" fillId="0" borderId="1" xfId="0" applyNumberFormat="1" applyFont="1" applyBorder="1" applyAlignment="1">
      <alignment horizontal="left" vertical="center" wrapText="1"/>
    </xf>
    <xf numFmtId="49" fontId="4" fillId="0" borderId="1" xfId="0" applyNumberFormat="1" applyFont="1" applyBorder="1" applyAlignment="1">
      <alignment horizontal="left" wrapText="1"/>
    </xf>
    <xf numFmtId="2" fontId="5" fillId="0" borderId="1" xfId="0" applyNumberFormat="1" applyFont="1" applyBorder="1" applyAlignment="1">
      <alignment wrapText="1"/>
    </xf>
    <xf numFmtId="2" fontId="8" fillId="0" borderId="1" xfId="0" applyNumberFormat="1" applyFont="1" applyBorder="1" applyAlignment="1">
      <alignment wrapText="1"/>
    </xf>
    <xf numFmtId="2" fontId="8" fillId="0" borderId="1" xfId="0" applyNumberFormat="1" applyFont="1" applyBorder="1"/>
    <xf numFmtId="0" fontId="4" fillId="0" borderId="1" xfId="0" applyFont="1" applyBorder="1"/>
    <xf numFmtId="0" fontId="4" fillId="0" borderId="0" xfId="0" applyFont="1" applyAlignment="1">
      <alignment wrapText="1"/>
    </xf>
    <xf numFmtId="49" fontId="9" fillId="0" borderId="0" xfId="0" applyNumberFormat="1" applyFont="1" applyAlignment="1">
      <alignment vertical="top" wrapText="1"/>
    </xf>
    <xf numFmtId="3" fontId="10" fillId="0" borderId="0" xfId="0" applyNumberFormat="1" applyFont="1" applyAlignment="1">
      <alignment horizontal="center"/>
    </xf>
    <xf numFmtId="3" fontId="9" fillId="0" borderId="0" xfId="0" applyNumberFormat="1" applyFont="1"/>
    <xf numFmtId="0" fontId="9" fillId="0" borderId="0" xfId="0" applyFont="1"/>
    <xf numFmtId="4" fontId="9" fillId="0" borderId="0" xfId="0" applyNumberFormat="1" applyFont="1"/>
    <xf numFmtId="4" fontId="11" fillId="0" borderId="0" xfId="0" applyNumberFormat="1" applyFont="1" applyAlignment="1">
      <alignment wrapText="1"/>
    </xf>
    <xf numFmtId="3" fontId="11" fillId="0" borderId="0" xfId="0" applyNumberFormat="1" applyFont="1" applyAlignment="1">
      <alignment wrapText="1"/>
    </xf>
    <xf numFmtId="164" fontId="9" fillId="0" borderId="0" xfId="0" applyNumberFormat="1" applyFont="1"/>
    <xf numFmtId="3" fontId="10" fillId="0" borderId="0" xfId="0" applyNumberFormat="1" applyFont="1" applyAlignment="1">
      <alignment horizontal="center" wrapText="1"/>
    </xf>
    <xf numFmtId="49" fontId="11"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0" fontId="9" fillId="0" borderId="0" xfId="0" applyFont="1" applyAlignment="1">
      <alignment horizontal="center" vertical="center" wrapText="1"/>
    </xf>
    <xf numFmtId="49" fontId="11" fillId="0" borderId="1" xfId="0" applyNumberFormat="1" applyFont="1" applyBorder="1" applyAlignment="1">
      <alignment horizontal="center" vertical="top" wrapText="1"/>
    </xf>
    <xf numFmtId="3" fontId="11" fillId="0" borderId="1" xfId="0" applyNumberFormat="1" applyFont="1" applyBorder="1" applyAlignment="1">
      <alignment horizontal="center"/>
    </xf>
    <xf numFmtId="3" fontId="10" fillId="0" borderId="1" xfId="0" applyNumberFormat="1" applyFont="1" applyBorder="1" applyAlignment="1">
      <alignment horizontal="center"/>
    </xf>
    <xf numFmtId="49" fontId="11" fillId="0" borderId="1" xfId="0" applyNumberFormat="1" applyFont="1" applyBorder="1" applyAlignment="1">
      <alignment vertical="top" wrapText="1"/>
    </xf>
    <xf numFmtId="165" fontId="11" fillId="0" borderId="1" xfId="2" applyNumberFormat="1" applyFont="1" applyBorder="1" applyAlignment="1">
      <alignment horizontal="left" wrapText="1"/>
    </xf>
    <xf numFmtId="3" fontId="11" fillId="0" borderId="1" xfId="3" applyNumberFormat="1" applyFont="1" applyBorder="1" applyAlignment="1">
      <alignment horizontal="right" wrapText="1"/>
    </xf>
    <xf numFmtId="4" fontId="11" fillId="0" borderId="0" xfId="0" applyNumberFormat="1" applyFont="1"/>
    <xf numFmtId="0" fontId="11" fillId="0" borderId="0" xfId="0" applyFont="1"/>
    <xf numFmtId="165" fontId="11" fillId="0" borderId="1" xfId="2" applyNumberFormat="1" applyFont="1" applyBorder="1" applyAlignment="1">
      <alignment wrapText="1"/>
    </xf>
    <xf numFmtId="49" fontId="11" fillId="0" borderId="1" xfId="0" applyNumberFormat="1" applyFont="1" applyBorder="1" applyAlignment="1">
      <alignment horizontal="left" vertical="top" wrapText="1"/>
    </xf>
    <xf numFmtId="49" fontId="9" fillId="0" borderId="1" xfId="0" applyNumberFormat="1" applyFont="1" applyBorder="1" applyAlignment="1">
      <alignment vertical="top" wrapText="1"/>
    </xf>
    <xf numFmtId="4" fontId="9" fillId="0" borderId="1" xfId="2" applyNumberFormat="1" applyFont="1" applyBorder="1" applyAlignment="1">
      <alignment wrapText="1"/>
    </xf>
    <xf numFmtId="3" fontId="10" fillId="0" borderId="1" xfId="0" applyNumberFormat="1" applyFont="1" applyBorder="1" applyAlignment="1">
      <alignment horizontal="right"/>
    </xf>
    <xf numFmtId="3" fontId="9" fillId="0" borderId="1" xfId="0" applyNumberFormat="1" applyFont="1" applyBorder="1"/>
    <xf numFmtId="165" fontId="9" fillId="0" borderId="1" xfId="2" applyNumberFormat="1" applyFont="1" applyBorder="1" applyAlignment="1">
      <alignment wrapText="1"/>
    </xf>
    <xf numFmtId="165" fontId="9" fillId="0" borderId="1" xfId="2" applyNumberFormat="1" applyFont="1" applyBorder="1" applyAlignment="1">
      <alignment horizontal="left" vertical="center" wrapText="1"/>
    </xf>
    <xf numFmtId="0" fontId="12" fillId="0" borderId="0" xfId="0" applyFont="1"/>
    <xf numFmtId="49" fontId="12" fillId="0" borderId="1" xfId="0" applyNumberFormat="1" applyFont="1" applyBorder="1" applyAlignment="1">
      <alignment vertical="top" wrapText="1"/>
    </xf>
    <xf numFmtId="165" fontId="12" fillId="0" borderId="1" xfId="2" applyNumberFormat="1" applyFont="1" applyBorder="1" applyAlignment="1">
      <alignment wrapText="1"/>
    </xf>
    <xf numFmtId="3" fontId="11" fillId="0" borderId="1" xfId="0" applyNumberFormat="1" applyFont="1" applyBorder="1"/>
    <xf numFmtId="3" fontId="9" fillId="0" borderId="1" xfId="0" applyNumberFormat="1" applyFont="1" applyBorder="1" applyAlignment="1">
      <alignment vertical="top" wrapText="1"/>
    </xf>
    <xf numFmtId="49" fontId="9" fillId="0" borderId="1" xfId="0" applyNumberFormat="1" applyFont="1" applyBorder="1" applyAlignment="1">
      <alignment horizontal="left" vertical="top" wrapText="1"/>
    </xf>
    <xf numFmtId="165" fontId="11" fillId="0" borderId="1" xfId="3" applyNumberFormat="1" applyFont="1" applyBorder="1" applyAlignment="1">
      <alignment wrapText="1"/>
    </xf>
    <xf numFmtId="165" fontId="9" fillId="0" borderId="1" xfId="3" applyNumberFormat="1" applyFont="1" applyBorder="1" applyAlignment="1">
      <alignment wrapText="1"/>
    </xf>
    <xf numFmtId="49" fontId="15" fillId="0" borderId="1" xfId="0" applyNumberFormat="1" applyFont="1" applyBorder="1" applyAlignment="1">
      <alignment vertical="top" wrapText="1"/>
    </xf>
    <xf numFmtId="4" fontId="11" fillId="0" borderId="1" xfId="2" applyNumberFormat="1" applyFont="1" applyBorder="1" applyAlignment="1">
      <alignment wrapText="1"/>
    </xf>
    <xf numFmtId="4" fontId="9" fillId="0" borderId="1" xfId="0" applyNumberFormat="1" applyFont="1" applyBorder="1" applyAlignment="1">
      <alignment wrapText="1"/>
    </xf>
    <xf numFmtId="4" fontId="9" fillId="0" borderId="1" xfId="0" applyNumberFormat="1" applyFont="1" applyBorder="1" applyAlignment="1">
      <alignment horizontal="left" wrapText="1"/>
    </xf>
    <xf numFmtId="3" fontId="12" fillId="0" borderId="1" xfId="0" applyNumberFormat="1" applyFont="1" applyBorder="1" applyAlignment="1">
      <alignment horizontal="right"/>
    </xf>
    <xf numFmtId="4" fontId="11" fillId="0" borderId="1" xfId="0" applyNumberFormat="1" applyFont="1" applyBorder="1" applyAlignment="1">
      <alignment horizontal="left" wrapText="1"/>
    </xf>
    <xf numFmtId="165" fontId="16" fillId="0" borderId="1" xfId="2" applyNumberFormat="1" applyFont="1" applyBorder="1" applyAlignment="1">
      <alignment wrapText="1"/>
    </xf>
    <xf numFmtId="165" fontId="16" fillId="0" borderId="1" xfId="2" applyNumberFormat="1" applyFont="1" applyBorder="1" applyAlignment="1">
      <alignment horizontal="left" vertical="center" wrapText="1"/>
    </xf>
    <xf numFmtId="165" fontId="17" fillId="0" borderId="1" xfId="3" applyNumberFormat="1" applyFont="1" applyBorder="1" applyAlignment="1">
      <alignment horizontal="left" vertical="center" wrapText="1"/>
    </xf>
    <xf numFmtId="165" fontId="16" fillId="0" borderId="1" xfId="3" applyNumberFormat="1" applyFont="1" applyBorder="1" applyAlignment="1">
      <alignment horizontal="left" vertical="center" wrapText="1"/>
    </xf>
    <xf numFmtId="165" fontId="11" fillId="0" borderId="1" xfId="4" applyNumberFormat="1" applyFont="1" applyBorder="1" applyAlignment="1">
      <alignment vertical="top" wrapText="1"/>
    </xf>
    <xf numFmtId="165" fontId="9" fillId="0" borderId="1" xfId="4" applyNumberFormat="1" applyFont="1" applyBorder="1" applyAlignment="1">
      <alignment vertical="top" wrapText="1"/>
    </xf>
    <xf numFmtId="165" fontId="11" fillId="0" borderId="1" xfId="5" applyNumberFormat="1" applyFont="1" applyBorder="1" applyAlignment="1">
      <alignment vertical="top" wrapText="1"/>
    </xf>
    <xf numFmtId="4" fontId="9" fillId="0" borderId="1" xfId="0" applyNumberFormat="1" applyFont="1" applyBorder="1"/>
    <xf numFmtId="165" fontId="19" fillId="0" borderId="1" xfId="2" applyNumberFormat="1" applyFont="1" applyBorder="1" applyAlignment="1">
      <alignment wrapText="1"/>
    </xf>
    <xf numFmtId="4" fontId="9" fillId="0" borderId="1" xfId="0" applyNumberFormat="1" applyFont="1" applyBorder="1" applyAlignment="1">
      <alignment horizontal="left" vertical="center" wrapText="1"/>
    </xf>
    <xf numFmtId="2" fontId="9" fillId="0" borderId="1" xfId="2" applyNumberFormat="1" applyFont="1" applyBorder="1" applyAlignment="1">
      <alignment wrapText="1"/>
    </xf>
    <xf numFmtId="165" fontId="11" fillId="0" borderId="1" xfId="2" applyNumberFormat="1" applyFont="1" applyBorder="1"/>
    <xf numFmtId="165" fontId="9" fillId="0" borderId="1" xfId="2" applyNumberFormat="1" applyFont="1" applyBorder="1"/>
    <xf numFmtId="3" fontId="11" fillId="0" borderId="1" xfId="0" applyNumberFormat="1" applyFont="1" applyBorder="1" applyAlignment="1">
      <alignment wrapText="1"/>
    </xf>
    <xf numFmtId="3" fontId="9" fillId="0" borderId="1" xfId="0" applyNumberFormat="1" applyFont="1" applyBorder="1" applyAlignment="1">
      <alignment wrapText="1"/>
    </xf>
    <xf numFmtId="1" fontId="3" fillId="0" borderId="1" xfId="0" applyNumberFormat="1" applyFont="1" applyBorder="1" applyAlignment="1">
      <alignment horizontal="center"/>
    </xf>
    <xf numFmtId="2" fontId="5" fillId="0" borderId="1" xfId="0" applyNumberFormat="1" applyFont="1" applyBorder="1" applyAlignment="1">
      <alignment horizontal="left"/>
    </xf>
    <xf numFmtId="2" fontId="6" fillId="0" borderId="1" xfId="0" applyNumberFormat="1" applyFont="1" applyBorder="1" applyAlignment="1">
      <alignment horizontal="left"/>
    </xf>
    <xf numFmtId="2" fontId="20" fillId="0" borderId="1" xfId="0" applyNumberFormat="1" applyFont="1" applyBorder="1" applyAlignment="1">
      <alignment wrapText="1"/>
    </xf>
    <xf numFmtId="2" fontId="21" fillId="0" borderId="1" xfId="0" applyNumberFormat="1" applyFont="1" applyBorder="1" applyAlignment="1">
      <alignment wrapText="1"/>
    </xf>
    <xf numFmtId="2" fontId="22" fillId="0" borderId="1" xfId="0" applyNumberFormat="1" applyFont="1" applyBorder="1" applyAlignment="1">
      <alignment wrapText="1"/>
    </xf>
    <xf numFmtId="2" fontId="6" fillId="0" borderId="1" xfId="0" applyNumberFormat="1" applyFont="1" applyBorder="1" applyAlignment="1">
      <alignment wrapText="1"/>
    </xf>
    <xf numFmtId="49" fontId="6" fillId="0" borderId="1" xfId="1" applyNumberFormat="1" applyBorder="1" applyAlignment="1" applyProtection="1">
      <alignment horizontal="left"/>
      <protection locked="0"/>
    </xf>
    <xf numFmtId="2" fontId="3" fillId="0" borderId="1" xfId="0" applyNumberFormat="1" applyFont="1" applyBorder="1" applyAlignment="1">
      <alignment horizontal="left"/>
    </xf>
    <xf numFmtId="2" fontId="6" fillId="0" borderId="1" xfId="0" applyNumberFormat="1" applyFont="1" applyBorder="1" applyAlignment="1">
      <alignment horizontal="left" vertical="center"/>
    </xf>
    <xf numFmtId="0" fontId="23" fillId="0" borderId="0" xfId="0" applyFont="1" applyAlignment="1">
      <alignment horizontal="left"/>
    </xf>
    <xf numFmtId="3" fontId="24" fillId="0" borderId="0" xfId="0" applyNumberFormat="1" applyFont="1" applyAlignment="1">
      <alignment horizontal="center"/>
    </xf>
    <xf numFmtId="3" fontId="9" fillId="0" borderId="1" xfId="0" applyNumberFormat="1" applyFont="1" applyBorder="1" applyAlignment="1">
      <alignment horizontal="center" vertical="top" wrapText="1"/>
    </xf>
    <xf numFmtId="4" fontId="11" fillId="0" borderId="1" xfId="3" applyNumberFormat="1" applyFont="1" applyBorder="1" applyAlignment="1">
      <alignment horizontal="right" wrapText="1"/>
    </xf>
    <xf numFmtId="4" fontId="10" fillId="0" borderId="1" xfId="0" applyNumberFormat="1" applyFont="1" applyBorder="1" applyAlignment="1">
      <alignment horizontal="right"/>
    </xf>
    <xf numFmtId="4" fontId="13" fillId="0" borderId="1" xfId="3" applyNumberFormat="1" applyFont="1" applyBorder="1" applyAlignment="1">
      <alignment horizontal="right" wrapText="1"/>
    </xf>
    <xf numFmtId="4" fontId="14" fillId="0" borderId="1" xfId="0" applyNumberFormat="1" applyFont="1" applyBorder="1" applyAlignment="1">
      <alignment horizontal="right"/>
    </xf>
    <xf numFmtId="4" fontId="11" fillId="0" borderId="1" xfId="3" applyNumberFormat="1" applyFont="1" applyBorder="1" applyAlignment="1">
      <alignment horizontal="right"/>
    </xf>
    <xf numFmtId="4" fontId="11" fillId="0" borderId="1" xfId="0" applyNumberFormat="1" applyFont="1" applyBorder="1"/>
    <xf numFmtId="4" fontId="9" fillId="0" borderId="1" xfId="2" applyNumberFormat="1" applyFont="1" applyBorder="1" applyAlignment="1">
      <alignment horizontal="center" wrapText="1"/>
    </xf>
    <xf numFmtId="49" fontId="25" fillId="0" borderId="1" xfId="0" applyNumberFormat="1" applyFont="1" applyBorder="1" applyAlignment="1">
      <alignment vertical="top" wrapText="1"/>
    </xf>
    <xf numFmtId="49" fontId="9" fillId="2" borderId="1" xfId="0" applyNumberFormat="1" applyFont="1" applyFill="1" applyBorder="1" applyAlignment="1">
      <alignment vertical="top" wrapText="1"/>
    </xf>
    <xf numFmtId="4" fontId="9" fillId="2" borderId="1" xfId="2" applyNumberFormat="1" applyFont="1" applyFill="1" applyBorder="1" applyAlignment="1">
      <alignment wrapText="1"/>
    </xf>
    <xf numFmtId="4" fontId="10" fillId="2" borderId="1" xfId="0" applyNumberFormat="1" applyFont="1" applyFill="1" applyBorder="1" applyAlignment="1">
      <alignment horizontal="right"/>
    </xf>
    <xf numFmtId="4" fontId="11" fillId="2" borderId="0" xfId="0" applyNumberFormat="1" applyFont="1" applyFill="1"/>
    <xf numFmtId="0" fontId="9" fillId="2" borderId="0" xfId="0" applyFont="1" applyFill="1"/>
    <xf numFmtId="0" fontId="11" fillId="2" borderId="0" xfId="0" applyFont="1" applyFill="1"/>
    <xf numFmtId="3" fontId="11" fillId="2" borderId="1" xfId="3" applyNumberFormat="1" applyFont="1" applyFill="1" applyBorder="1" applyAlignment="1">
      <alignment horizontal="right" wrapText="1"/>
    </xf>
    <xf numFmtId="3" fontId="9" fillId="2" borderId="1" xfId="0" applyNumberFormat="1" applyFont="1" applyFill="1" applyBorder="1"/>
    <xf numFmtId="165" fontId="9" fillId="2" borderId="1" xfId="2" applyNumberFormat="1" applyFont="1" applyFill="1" applyBorder="1"/>
    <xf numFmtId="49" fontId="11" fillId="0" borderId="0" xfId="0" applyNumberFormat="1" applyFont="1" applyAlignment="1">
      <alignment vertical="top"/>
    </xf>
    <xf numFmtId="4" fontId="10" fillId="3" borderId="1" xfId="0" applyNumberFormat="1" applyFont="1" applyFill="1" applyBorder="1" applyAlignment="1">
      <alignment horizontal="right"/>
    </xf>
    <xf numFmtId="4" fontId="9" fillId="0" borderId="1" xfId="0" applyNumberFormat="1" applyFont="1" applyBorder="1" applyAlignment="1">
      <alignment vertical="top" wrapText="1"/>
    </xf>
    <xf numFmtId="4" fontId="10" fillId="0" borderId="1" xfId="0" quotePrefix="1" applyNumberFormat="1" applyFont="1" applyBorder="1" applyAlignment="1">
      <alignment horizontal="right"/>
    </xf>
    <xf numFmtId="3" fontId="4" fillId="2" borderId="0" xfId="0" applyNumberFormat="1" applyFont="1" applyFill="1"/>
    <xf numFmtId="0" fontId="26" fillId="0" borderId="0" xfId="0" applyFont="1"/>
    <xf numFmtId="0" fontId="26" fillId="0" borderId="0" xfId="0" applyFont="1" applyAlignment="1">
      <alignment wrapText="1"/>
    </xf>
    <xf numFmtId="4" fontId="9" fillId="3" borderId="0" xfId="0" applyNumberFormat="1" applyFont="1" applyFill="1"/>
    <xf numFmtId="0" fontId="5" fillId="0" borderId="0" xfId="0" applyFont="1"/>
    <xf numFmtId="0" fontId="27" fillId="0" borderId="0" xfId="0" applyFont="1" applyAlignment="1">
      <alignment wrapText="1"/>
    </xf>
    <xf numFmtId="0" fontId="28" fillId="0" borderId="0" xfId="0" applyFont="1"/>
    <xf numFmtId="4" fontId="28" fillId="3" borderId="0" xfId="0" applyNumberFormat="1" applyFont="1" applyFill="1"/>
    <xf numFmtId="4" fontId="4" fillId="3" borderId="0" xfId="0" applyNumberFormat="1" applyFont="1" applyFill="1"/>
    <xf numFmtId="4" fontId="5" fillId="3" borderId="0" xfId="0" applyNumberFormat="1" applyFont="1" applyFill="1"/>
    <xf numFmtId="4" fontId="5" fillId="0" borderId="0" xfId="0" applyNumberFormat="1" applyFont="1"/>
    <xf numFmtId="4" fontId="4" fillId="0" borderId="1" xfId="0" applyNumberFormat="1" applyFont="1" applyBorder="1"/>
    <xf numFmtId="0" fontId="3" fillId="0" borderId="0" xfId="0" applyFont="1" applyAlignment="1">
      <alignment horizontal="center" wrapText="1"/>
    </xf>
    <xf numFmtId="0" fontId="4" fillId="0" borderId="0" xfId="0" applyFont="1" applyAlignment="1">
      <alignment horizontal="center" wrapText="1"/>
    </xf>
    <xf numFmtId="0" fontId="3" fillId="0" borderId="0" xfId="0" applyFont="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I157"/>
  <sheetViews>
    <sheetView zoomScaleNormal="100" workbookViewId="0">
      <pane xSplit="3" ySplit="7" topLeftCell="D8" activePane="bottomRight" state="frozen"/>
      <selection activeCell="B2" sqref="B2"/>
      <selection pane="topRight" activeCell="B2" sqref="B2"/>
      <selection pane="bottomLeft" activeCell="B2" sqref="B2"/>
      <selection pane="bottomRight" activeCell="J17" sqref="J17"/>
    </sheetView>
  </sheetViews>
  <sheetFormatPr defaultRowHeight="12.75"/>
  <cols>
    <col min="1" max="1" width="11" style="36" customWidth="1"/>
    <col min="2" max="2" width="59.5703125" style="6" customWidth="1"/>
    <col min="3" max="3" width="16.42578125" style="28" customWidth="1"/>
    <col min="4" max="4" width="16" style="28" customWidth="1"/>
    <col min="5" max="6" width="18" style="6" customWidth="1"/>
    <col min="7" max="7" width="11.140625" style="6" customWidth="1"/>
    <col min="8" max="8" width="11.7109375" style="6" bestFit="1" customWidth="1"/>
    <col min="9" max="9" width="9.28515625" style="6" customWidth="1"/>
    <col min="10" max="10" width="10" style="6" customWidth="1"/>
    <col min="11" max="11" width="8.5703125" style="6" customWidth="1"/>
    <col min="12" max="12" width="10.5703125" style="6" customWidth="1"/>
    <col min="13" max="13" width="10.85546875" style="6" customWidth="1"/>
    <col min="14" max="14" width="11" style="6" customWidth="1"/>
    <col min="15" max="15" width="10.28515625" style="6" customWidth="1"/>
    <col min="16" max="16" width="9.140625" style="6"/>
    <col min="17" max="17" width="10" style="6" customWidth="1"/>
    <col min="18" max="18" width="10.7109375" style="6" customWidth="1"/>
    <col min="19" max="19" width="10" style="6" customWidth="1"/>
    <col min="20" max="20" width="10.28515625" style="6" customWidth="1"/>
    <col min="21" max="21" width="10" style="6" customWidth="1"/>
    <col min="22" max="22" width="10.85546875" style="6" customWidth="1"/>
    <col min="23" max="23" width="9.140625" style="6"/>
    <col min="24" max="24" width="9.7109375" style="6" customWidth="1"/>
    <col min="25" max="25" width="10.140625" style="6" customWidth="1"/>
    <col min="26" max="26" width="10.85546875" style="6" customWidth="1"/>
    <col min="27" max="27" width="9.7109375" style="6" customWidth="1"/>
    <col min="28" max="29" width="10.5703125" style="6" customWidth="1"/>
    <col min="30" max="30" width="10.85546875" style="6" customWidth="1"/>
    <col min="31" max="31" width="9.85546875" style="6" customWidth="1"/>
    <col min="32" max="32" width="9" style="6" customWidth="1"/>
    <col min="33" max="33" width="10.140625" style="6" customWidth="1"/>
    <col min="34" max="34" width="10.5703125" style="6" customWidth="1"/>
    <col min="35" max="35" width="10.7109375" style="6" customWidth="1"/>
    <col min="36" max="36" width="9.28515625" style="6" customWidth="1"/>
    <col min="37" max="37" width="10.28515625" style="6" customWidth="1"/>
    <col min="38" max="38" width="9.85546875" style="6" customWidth="1"/>
    <col min="39" max="39" width="10.7109375" style="6" customWidth="1"/>
    <col min="40" max="40" width="10" style="6" customWidth="1"/>
    <col min="41" max="41" width="10.28515625" style="6" customWidth="1"/>
    <col min="42" max="42" width="9.5703125" style="6" customWidth="1"/>
    <col min="43" max="43" width="10.7109375" style="6" customWidth="1"/>
    <col min="44" max="44" width="10.140625" style="6" bestFit="1" customWidth="1"/>
    <col min="45" max="45" width="10.5703125" style="6" customWidth="1"/>
    <col min="46" max="46" width="10" style="6" customWidth="1"/>
    <col min="47" max="47" width="10.85546875" style="6" customWidth="1"/>
    <col min="48" max="48" width="10.140625" style="6" customWidth="1"/>
    <col min="49" max="49" width="9.7109375" style="6" customWidth="1"/>
    <col min="50" max="50" width="10.85546875" style="6" customWidth="1"/>
    <col min="51" max="51" width="11.140625" style="6" customWidth="1"/>
    <col min="52" max="52" width="9.140625" style="6"/>
    <col min="53" max="53" width="10.5703125" style="6" customWidth="1"/>
    <col min="54" max="54" width="9.85546875" style="6" customWidth="1"/>
    <col min="55" max="55" width="10.85546875" style="6" customWidth="1"/>
    <col min="56" max="56" width="10.28515625" style="6" customWidth="1"/>
    <col min="57" max="57" width="8.5703125" style="6" customWidth="1"/>
    <col min="58" max="58" width="10.42578125" style="6" customWidth="1"/>
    <col min="59" max="60" width="9.85546875" style="6" customWidth="1"/>
    <col min="61" max="61" width="9.28515625" style="6" customWidth="1"/>
    <col min="62" max="62" width="9" style="6" customWidth="1"/>
    <col min="63" max="63" width="10.42578125" style="6" customWidth="1"/>
    <col min="64" max="64" width="11.28515625" style="6" customWidth="1"/>
    <col min="65" max="65" width="9.85546875" style="6" customWidth="1"/>
    <col min="66" max="66" width="10.42578125" style="6" customWidth="1"/>
    <col min="67" max="67" width="9.7109375" style="6" customWidth="1"/>
    <col min="68" max="68" width="11.140625" style="6" customWidth="1"/>
    <col min="69" max="69" width="10.42578125" style="6" customWidth="1"/>
    <col min="70" max="70" width="10" style="6" customWidth="1"/>
    <col min="71" max="71" width="10.140625" style="6" customWidth="1"/>
    <col min="72" max="72" width="10.7109375" style="6" customWidth="1"/>
    <col min="73" max="73" width="11.140625" style="6" customWidth="1"/>
    <col min="74" max="74" width="9.5703125" style="6" customWidth="1"/>
    <col min="75" max="75" width="11.28515625" style="6" customWidth="1"/>
    <col min="76" max="76" width="11" style="6" customWidth="1"/>
    <col min="77" max="77" width="9.85546875" style="6" customWidth="1"/>
    <col min="78" max="78" width="10.7109375" style="6" customWidth="1"/>
    <col min="79" max="79" width="10.28515625" style="6" customWidth="1"/>
    <col min="80" max="80" width="10.5703125" style="6" customWidth="1"/>
    <col min="81" max="81" width="9.5703125" style="6" customWidth="1"/>
    <col min="82" max="82" width="8.42578125" style="6" customWidth="1"/>
    <col min="83" max="83" width="10.7109375" style="6" customWidth="1"/>
    <col min="84" max="84" width="10.140625" style="6" customWidth="1"/>
    <col min="85" max="85" width="10.7109375" style="6" customWidth="1"/>
    <col min="86" max="86" width="9.85546875" style="6" customWidth="1"/>
    <col min="87" max="87" width="9.7109375" style="6" customWidth="1"/>
    <col min="88" max="88" width="10" style="6" customWidth="1"/>
    <col min="89" max="89" width="11.42578125" style="6" customWidth="1"/>
    <col min="90" max="90" width="10" style="6" customWidth="1"/>
    <col min="91" max="91" width="9.7109375" style="6" customWidth="1"/>
    <col min="92" max="92" width="10" style="6" customWidth="1"/>
    <col min="93" max="93" width="10.7109375" style="6" customWidth="1"/>
    <col min="94" max="94" width="9.28515625" style="6" customWidth="1"/>
    <col min="95" max="95" width="10.7109375" style="6" customWidth="1"/>
    <col min="96" max="96" width="10.140625" style="6" customWidth="1"/>
    <col min="97" max="97" width="10.85546875" style="6" customWidth="1"/>
    <col min="98" max="98" width="11.140625" style="6" customWidth="1"/>
    <col min="99" max="101" width="10.28515625" style="6" customWidth="1"/>
    <col min="102" max="102" width="9.5703125" style="6" customWidth="1"/>
    <col min="103" max="103" width="10.28515625" style="6" customWidth="1"/>
    <col min="104" max="104" width="9.5703125" style="6" customWidth="1"/>
    <col min="105" max="105" width="10.140625" style="6" customWidth="1"/>
    <col min="106" max="106" width="8.85546875" style="6" customWidth="1"/>
    <col min="107" max="107" width="9.42578125" style="6" customWidth="1"/>
    <col min="108" max="108" width="10.28515625" style="6" customWidth="1"/>
    <col min="109" max="109" width="9.85546875" style="6" customWidth="1"/>
    <col min="110" max="110" width="9.5703125" style="6" customWidth="1"/>
    <col min="111" max="111" width="9" style="6" customWidth="1"/>
    <col min="112" max="112" width="9.7109375" style="6" customWidth="1"/>
    <col min="113" max="114" width="10.42578125" style="6" customWidth="1"/>
    <col min="115" max="115" width="10.140625" style="6" customWidth="1"/>
    <col min="116" max="116" width="10.28515625" style="6" customWidth="1"/>
    <col min="117" max="117" width="11.5703125" style="6" customWidth="1"/>
    <col min="118" max="119" width="11.140625" style="6" customWidth="1"/>
    <col min="120" max="120" width="9.85546875" style="6" customWidth="1"/>
    <col min="121" max="121" width="8.5703125" style="6" customWidth="1"/>
    <col min="122" max="122" width="10.28515625" style="6" customWidth="1"/>
    <col min="123" max="123" width="10" style="6" customWidth="1"/>
    <col min="124" max="124" width="9.85546875" style="6" customWidth="1"/>
    <col min="125" max="125" width="10.140625" style="6" customWidth="1"/>
    <col min="126" max="126" width="11.7109375" style="6" customWidth="1"/>
    <col min="127" max="127" width="8.140625" style="6" customWidth="1"/>
    <col min="128" max="128" width="8.5703125" style="6" customWidth="1"/>
    <col min="129" max="129" width="10.140625" style="6" customWidth="1"/>
    <col min="130" max="130" width="11.7109375" style="6" customWidth="1"/>
    <col min="131" max="131" width="9.5703125" style="6" customWidth="1"/>
    <col min="132" max="132" width="9.42578125" style="6" customWidth="1"/>
    <col min="133" max="133" width="12.28515625" style="6" customWidth="1"/>
    <col min="134" max="134" width="11.42578125" style="6" customWidth="1"/>
    <col min="135" max="135" width="11.5703125" style="6" customWidth="1"/>
    <col min="136" max="136" width="11.42578125" style="6" customWidth="1"/>
    <col min="137" max="137" width="14.28515625" style="6" customWidth="1"/>
    <col min="138" max="138" width="10.5703125" style="6" customWidth="1"/>
    <col min="139" max="139" width="11.7109375" style="6" bestFit="1" customWidth="1"/>
    <col min="140" max="140" width="11" style="6" customWidth="1"/>
    <col min="141" max="141" width="12" style="6" customWidth="1"/>
    <col min="142" max="142" width="10.85546875" style="6" customWidth="1"/>
    <col min="143" max="143" width="11.5703125" style="6" customWidth="1"/>
    <col min="144" max="144" width="9.85546875" style="6" customWidth="1"/>
    <col min="145" max="145" width="10.5703125" style="6" customWidth="1"/>
    <col min="146" max="147" width="9.140625" style="6"/>
    <col min="148" max="148" width="10.5703125" style="6" customWidth="1"/>
    <col min="149" max="149" width="9.85546875" style="6" customWidth="1"/>
    <col min="150" max="150" width="10.140625" style="6" customWidth="1"/>
    <col min="151" max="152" width="9.140625" style="6"/>
    <col min="153" max="153" width="10.5703125" style="6" customWidth="1"/>
    <col min="154" max="154" width="10" style="6" customWidth="1"/>
    <col min="155" max="155" width="9.85546875" style="6" customWidth="1"/>
    <col min="156" max="157" width="9.140625" style="6"/>
    <col min="158" max="158" width="10.42578125" style="6" customWidth="1"/>
    <col min="159" max="159" width="9.7109375" style="6" customWidth="1"/>
    <col min="160" max="160" width="10" style="6" customWidth="1"/>
    <col min="161" max="162" width="9.140625" style="6"/>
    <col min="163" max="163" width="10.140625" style="6" customWidth="1"/>
    <col min="164" max="164" width="12.7109375" style="6" bestFit="1" customWidth="1"/>
    <col min="165" max="16384" width="9.140625" style="6"/>
  </cols>
  <sheetData>
    <row r="1" spans="1:165" ht="15">
      <c r="A1" s="124" t="s">
        <v>516</v>
      </c>
    </row>
    <row r="2" spans="1:165" ht="15">
      <c r="B2" s="104" t="s">
        <v>534</v>
      </c>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row>
    <row r="3" spans="1:165">
      <c r="B3" s="1"/>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row>
    <row r="4" spans="1:165">
      <c r="A4" s="2"/>
      <c r="B4" s="3"/>
      <c r="E4" s="28"/>
      <c r="F4" s="28"/>
      <c r="FG4" s="5"/>
    </row>
    <row r="5" spans="1:165" ht="12.75" customHeight="1">
      <c r="E5" s="28"/>
      <c r="F5" s="7" t="s">
        <v>0</v>
      </c>
      <c r="G5" s="141"/>
      <c r="H5" s="141"/>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2"/>
      <c r="EJ5" s="142"/>
      <c r="EK5" s="142"/>
      <c r="EL5" s="142"/>
      <c r="EM5" s="142"/>
      <c r="EN5" s="140"/>
      <c r="EO5" s="140"/>
      <c r="EP5" s="140"/>
      <c r="EQ5" s="140"/>
      <c r="ER5" s="140"/>
      <c r="ES5" s="140"/>
      <c r="ET5" s="140"/>
      <c r="EU5" s="140"/>
      <c r="EV5" s="140"/>
      <c r="EW5" s="140"/>
      <c r="EX5" s="140"/>
      <c r="EY5" s="140"/>
      <c r="EZ5" s="140"/>
      <c r="FA5" s="140"/>
      <c r="FB5" s="140"/>
      <c r="FC5" s="140"/>
      <c r="FD5" s="140"/>
      <c r="FE5" s="140"/>
      <c r="FF5" s="140"/>
      <c r="FG5" s="140"/>
    </row>
    <row r="6" spans="1:165" ht="89.25">
      <c r="A6" s="8" t="s">
        <v>1</v>
      </c>
      <c r="B6" s="8" t="s">
        <v>2</v>
      </c>
      <c r="C6" s="8" t="s">
        <v>529</v>
      </c>
      <c r="D6" s="9" t="s">
        <v>530</v>
      </c>
      <c r="E6" s="8" t="s">
        <v>3</v>
      </c>
      <c r="F6" s="8" t="s">
        <v>4</v>
      </c>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row>
    <row r="7" spans="1:165" s="14" customFormat="1">
      <c r="A7" s="11"/>
      <c r="B7" s="12"/>
      <c r="C7" s="94"/>
      <c r="D7" s="94"/>
      <c r="E7" s="94"/>
      <c r="F7" s="94"/>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row>
    <row r="8" spans="1:165">
      <c r="A8" s="95" t="s">
        <v>5</v>
      </c>
      <c r="B8" s="15" t="s">
        <v>6</v>
      </c>
      <c r="C8" s="16">
        <f t="shared" ref="C8:F8" si="0">+C9+C67+C111+C96+C91</f>
        <v>659704010</v>
      </c>
      <c r="D8" s="16">
        <f t="shared" si="0"/>
        <v>361548010</v>
      </c>
      <c r="E8" s="16">
        <f t="shared" si="0"/>
        <v>345941925.08000004</v>
      </c>
      <c r="F8" s="16">
        <f t="shared" si="0"/>
        <v>56652549.030000001</v>
      </c>
      <c r="G8" s="28"/>
      <c r="H8" s="28"/>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28"/>
      <c r="FI8" s="28"/>
    </row>
    <row r="9" spans="1:165">
      <c r="A9" s="95" t="s">
        <v>7</v>
      </c>
      <c r="B9" s="15" t="s">
        <v>8</v>
      </c>
      <c r="C9" s="16">
        <f t="shared" ref="C9:F9" si="1">+C15+C53+C10</f>
        <v>595352000</v>
      </c>
      <c r="D9" s="16">
        <f t="shared" si="1"/>
        <v>297196000</v>
      </c>
      <c r="E9" s="16">
        <f t="shared" si="1"/>
        <v>282418267.08000004</v>
      </c>
      <c r="F9" s="16">
        <f t="shared" si="1"/>
        <v>45579699.030000001</v>
      </c>
      <c r="G9" s="28"/>
      <c r="H9" s="28"/>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28"/>
      <c r="FI9" s="28"/>
    </row>
    <row r="10" spans="1:165">
      <c r="A10" s="95" t="s">
        <v>9</v>
      </c>
      <c r="B10" s="15" t="s">
        <v>10</v>
      </c>
      <c r="C10" s="16">
        <f t="shared" ref="C10:F10" si="2">+C11+C12+C13+C14</f>
        <v>0</v>
      </c>
      <c r="D10" s="16">
        <f t="shared" si="2"/>
        <v>0</v>
      </c>
      <c r="E10" s="16">
        <f t="shared" si="2"/>
        <v>0</v>
      </c>
      <c r="F10" s="16">
        <f t="shared" si="2"/>
        <v>0</v>
      </c>
      <c r="G10" s="28"/>
      <c r="H10" s="28"/>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28"/>
      <c r="FI10" s="28"/>
    </row>
    <row r="11" spans="1:165" ht="38.25">
      <c r="A11" s="95" t="s">
        <v>11</v>
      </c>
      <c r="B11" s="15" t="s">
        <v>12</v>
      </c>
      <c r="C11" s="16"/>
      <c r="D11" s="16"/>
      <c r="E11" s="17"/>
      <c r="F11" s="17"/>
      <c r="G11" s="28"/>
      <c r="H11" s="28"/>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28"/>
      <c r="FI11" s="28"/>
    </row>
    <row r="12" spans="1:165" ht="38.25">
      <c r="A12" s="95" t="s">
        <v>13</v>
      </c>
      <c r="B12" s="15" t="s">
        <v>14</v>
      </c>
      <c r="C12" s="16"/>
      <c r="D12" s="16"/>
      <c r="E12" s="17"/>
      <c r="F12" s="17"/>
      <c r="G12" s="28"/>
      <c r="H12" s="28"/>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28"/>
      <c r="FI12" s="28"/>
    </row>
    <row r="13" spans="1:165" ht="25.5">
      <c r="A13" s="95" t="s">
        <v>15</v>
      </c>
      <c r="B13" s="15" t="s">
        <v>16</v>
      </c>
      <c r="C13" s="16"/>
      <c r="D13" s="16"/>
      <c r="E13" s="17"/>
      <c r="F13" s="17"/>
      <c r="G13" s="28"/>
      <c r="H13" s="28"/>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28"/>
      <c r="FI13" s="28"/>
    </row>
    <row r="14" spans="1:165" ht="38.25">
      <c r="A14" s="95" t="s">
        <v>17</v>
      </c>
      <c r="B14" s="15" t="s">
        <v>18</v>
      </c>
      <c r="C14" s="16"/>
      <c r="D14" s="16"/>
      <c r="E14" s="17"/>
      <c r="F14" s="17"/>
      <c r="G14" s="28"/>
      <c r="H14" s="28"/>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28"/>
      <c r="FI14" s="28"/>
    </row>
    <row r="15" spans="1:165">
      <c r="A15" s="95" t="s">
        <v>19</v>
      </c>
      <c r="B15" s="15" t="s">
        <v>20</v>
      </c>
      <c r="C15" s="16">
        <f t="shared" ref="C15:F15" si="3">+C16+C29</f>
        <v>595133000</v>
      </c>
      <c r="D15" s="16">
        <f t="shared" si="3"/>
        <v>297134000</v>
      </c>
      <c r="E15" s="16">
        <f t="shared" si="3"/>
        <v>282130626.42000002</v>
      </c>
      <c r="F15" s="16">
        <f t="shared" si="3"/>
        <v>45534177.219999999</v>
      </c>
      <c r="G15" s="28"/>
      <c r="H15" s="28"/>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28"/>
      <c r="FI15" s="28"/>
    </row>
    <row r="16" spans="1:165">
      <c r="A16" s="95" t="s">
        <v>21</v>
      </c>
      <c r="B16" s="15" t="s">
        <v>22</v>
      </c>
      <c r="C16" s="16">
        <f t="shared" ref="C16:F16" si="4">+C17+C25+C28</f>
        <v>34560000</v>
      </c>
      <c r="D16" s="16">
        <f t="shared" si="4"/>
        <v>17074000</v>
      </c>
      <c r="E16" s="16">
        <f t="shared" si="4"/>
        <v>15029250.42</v>
      </c>
      <c r="F16" s="16">
        <f t="shared" si="4"/>
        <v>2439864.2200000002</v>
      </c>
      <c r="G16" s="28"/>
      <c r="H16" s="28"/>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28"/>
      <c r="FI16" s="28"/>
    </row>
    <row r="17" spans="1:165" ht="25.5">
      <c r="A17" s="95" t="s">
        <v>23</v>
      </c>
      <c r="B17" s="15" t="s">
        <v>24</v>
      </c>
      <c r="C17" s="16">
        <f t="shared" ref="C17:F17" si="5">C18+C19+C21+C22+C23+C20+C24</f>
        <v>8308000</v>
      </c>
      <c r="D17" s="16">
        <f t="shared" si="5"/>
        <v>3974000</v>
      </c>
      <c r="E17" s="16">
        <f t="shared" si="5"/>
        <v>754060</v>
      </c>
      <c r="F17" s="16">
        <f t="shared" si="5"/>
        <v>80184</v>
      </c>
      <c r="G17" s="28"/>
      <c r="H17" s="28"/>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28"/>
      <c r="FI17" s="28"/>
    </row>
    <row r="18" spans="1:165" ht="25.5">
      <c r="A18" s="96" t="s">
        <v>25</v>
      </c>
      <c r="B18" s="18" t="s">
        <v>26</v>
      </c>
      <c r="C18" s="16">
        <v>8308000</v>
      </c>
      <c r="D18" s="16">
        <v>3974000</v>
      </c>
      <c r="E18" s="139">
        <v>285850</v>
      </c>
      <c r="F18" s="139">
        <v>9678</v>
      </c>
      <c r="G18" s="28"/>
      <c r="H18" s="28"/>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28"/>
      <c r="FI18" s="28"/>
    </row>
    <row r="19" spans="1:165" ht="25.5">
      <c r="A19" s="96" t="s">
        <v>27</v>
      </c>
      <c r="B19" s="18" t="s">
        <v>28</v>
      </c>
      <c r="C19" s="16"/>
      <c r="D19" s="16"/>
      <c r="E19" s="19"/>
      <c r="F19" s="19"/>
      <c r="G19" s="28"/>
      <c r="H19" s="28"/>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28"/>
      <c r="FI19" s="28"/>
    </row>
    <row r="20" spans="1:165">
      <c r="A20" s="96" t="s">
        <v>29</v>
      </c>
      <c r="B20" s="18" t="s">
        <v>30</v>
      </c>
      <c r="C20" s="16"/>
      <c r="D20" s="16"/>
      <c r="E20" s="19"/>
      <c r="F20" s="19"/>
      <c r="G20" s="28"/>
      <c r="H20" s="28"/>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28"/>
      <c r="FI20" s="28"/>
    </row>
    <row r="21" spans="1:165" ht="25.5">
      <c r="A21" s="96" t="s">
        <v>31</v>
      </c>
      <c r="B21" s="18" t="s">
        <v>32</v>
      </c>
      <c r="C21" s="16"/>
      <c r="D21" s="16"/>
      <c r="E21" s="19"/>
      <c r="F21" s="19"/>
      <c r="G21" s="28"/>
      <c r="H21" s="28"/>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28"/>
      <c r="FI21" s="28"/>
    </row>
    <row r="22" spans="1:165" ht="25.5">
      <c r="A22" s="96" t="s">
        <v>33</v>
      </c>
      <c r="B22" s="18" t="s">
        <v>34</v>
      </c>
      <c r="C22" s="16"/>
      <c r="D22" s="16"/>
      <c r="E22" s="19"/>
      <c r="F22" s="19"/>
      <c r="G22" s="28"/>
      <c r="H22" s="28"/>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28"/>
      <c r="FI22" s="28"/>
    </row>
    <row r="23" spans="1:165" ht="43.5" customHeight="1">
      <c r="A23" s="96" t="s">
        <v>35</v>
      </c>
      <c r="B23" s="97" t="s">
        <v>36</v>
      </c>
      <c r="C23" s="16"/>
      <c r="D23" s="16"/>
      <c r="E23" s="19"/>
      <c r="F23" s="19"/>
      <c r="G23" s="28"/>
      <c r="H23" s="28"/>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28"/>
      <c r="FI23" s="28"/>
    </row>
    <row r="24" spans="1:165" ht="43.5" customHeight="1">
      <c r="A24" s="96" t="s">
        <v>37</v>
      </c>
      <c r="B24" s="97" t="s">
        <v>38</v>
      </c>
      <c r="C24" s="16"/>
      <c r="D24" s="16"/>
      <c r="E24" s="139">
        <v>468210</v>
      </c>
      <c r="F24" s="139">
        <v>70506</v>
      </c>
      <c r="G24" s="28"/>
      <c r="H24" s="28"/>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28"/>
      <c r="FI24" s="28"/>
    </row>
    <row r="25" spans="1:165">
      <c r="A25" s="95" t="s">
        <v>39</v>
      </c>
      <c r="B25" s="98" t="s">
        <v>40</v>
      </c>
      <c r="C25" s="20">
        <f t="shared" ref="C25:F25" si="6">C26+C27</f>
        <v>0</v>
      </c>
      <c r="D25" s="20">
        <f t="shared" si="6"/>
        <v>0</v>
      </c>
      <c r="E25" s="20">
        <f t="shared" si="6"/>
        <v>19917</v>
      </c>
      <c r="F25" s="20">
        <f t="shared" si="6"/>
        <v>1385</v>
      </c>
      <c r="G25" s="28"/>
      <c r="H25" s="28"/>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28"/>
      <c r="FI25" s="28"/>
    </row>
    <row r="26" spans="1:165">
      <c r="A26" s="96" t="s">
        <v>41</v>
      </c>
      <c r="B26" s="97" t="s">
        <v>42</v>
      </c>
      <c r="C26" s="16"/>
      <c r="D26" s="16"/>
      <c r="E26" s="139">
        <v>19917</v>
      </c>
      <c r="F26" s="139">
        <v>1385</v>
      </c>
      <c r="G26" s="28"/>
      <c r="H26" s="28"/>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28"/>
      <c r="FI26" s="28"/>
    </row>
    <row r="27" spans="1:165" ht="25.5">
      <c r="A27" s="96" t="s">
        <v>43</v>
      </c>
      <c r="B27" s="97" t="s">
        <v>44</v>
      </c>
      <c r="C27" s="16"/>
      <c r="D27" s="16"/>
      <c r="E27" s="139"/>
      <c r="F27" s="139"/>
      <c r="G27" s="28"/>
      <c r="H27" s="28"/>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28"/>
      <c r="FI27" s="28"/>
    </row>
    <row r="28" spans="1:165" ht="25.5">
      <c r="A28" s="96" t="s">
        <v>45</v>
      </c>
      <c r="B28" s="97" t="s">
        <v>46</v>
      </c>
      <c r="C28" s="16">
        <v>26252000</v>
      </c>
      <c r="D28" s="16">
        <v>13100000</v>
      </c>
      <c r="E28" s="139">
        <v>14255273.42</v>
      </c>
      <c r="F28" s="139">
        <v>2358295.2200000002</v>
      </c>
      <c r="G28" s="28"/>
      <c r="H28" s="28"/>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28"/>
      <c r="FI28" s="28"/>
    </row>
    <row r="29" spans="1:165">
      <c r="A29" s="95" t="s">
        <v>47</v>
      </c>
      <c r="B29" s="15" t="s">
        <v>48</v>
      </c>
      <c r="C29" s="16">
        <f t="shared" ref="C29:F29" si="7">C30+C36+C52+C37+C38+C39+C40+C41+C42+C43+C44+C45+C46+C47+C48+C49+C50+C51</f>
        <v>560573000</v>
      </c>
      <c r="D29" s="16">
        <f t="shared" si="7"/>
        <v>280060000</v>
      </c>
      <c r="E29" s="16">
        <f t="shared" si="7"/>
        <v>267101376</v>
      </c>
      <c r="F29" s="16">
        <f t="shared" si="7"/>
        <v>43094313</v>
      </c>
      <c r="G29" s="28"/>
      <c r="H29" s="28"/>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28"/>
      <c r="FI29" s="28"/>
    </row>
    <row r="30" spans="1:165" ht="25.5">
      <c r="A30" s="95" t="s">
        <v>49</v>
      </c>
      <c r="B30" s="15" t="s">
        <v>50</v>
      </c>
      <c r="C30" s="16">
        <f t="shared" ref="C30:F30" si="8">C31+C32+C33+C34+C35</f>
        <v>541635000</v>
      </c>
      <c r="D30" s="16">
        <f t="shared" si="8"/>
        <v>267695000</v>
      </c>
      <c r="E30" s="16">
        <f t="shared" si="8"/>
        <v>251524269</v>
      </c>
      <c r="F30" s="16">
        <f t="shared" si="8"/>
        <v>40527075</v>
      </c>
      <c r="G30" s="28"/>
      <c r="H30" s="28"/>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28"/>
      <c r="FI30" s="28"/>
    </row>
    <row r="31" spans="1:165" ht="25.5">
      <c r="A31" s="96" t="s">
        <v>51</v>
      </c>
      <c r="B31" s="18" t="s">
        <v>52</v>
      </c>
      <c r="C31" s="16">
        <v>541635000</v>
      </c>
      <c r="D31" s="16">
        <v>267695000</v>
      </c>
      <c r="E31" s="139">
        <v>250351879</v>
      </c>
      <c r="F31" s="139">
        <v>40488800</v>
      </c>
      <c r="G31" s="28"/>
      <c r="H31" s="28"/>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28"/>
      <c r="FI31" s="28"/>
    </row>
    <row r="32" spans="1:165" ht="38.25">
      <c r="A32" s="96" t="s">
        <v>53</v>
      </c>
      <c r="B32" s="99" t="s">
        <v>54</v>
      </c>
      <c r="C32" s="16"/>
      <c r="D32" s="16"/>
      <c r="E32" s="139">
        <v>277370</v>
      </c>
      <c r="F32" s="139">
        <v>38275</v>
      </c>
      <c r="G32" s="28"/>
      <c r="H32" s="28"/>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28"/>
      <c r="FI32" s="28"/>
    </row>
    <row r="33" spans="1:165" ht="27.75" customHeight="1">
      <c r="A33" s="96" t="s">
        <v>55</v>
      </c>
      <c r="B33" s="18" t="s">
        <v>56</v>
      </c>
      <c r="C33" s="16"/>
      <c r="D33" s="16"/>
      <c r="E33" s="139"/>
      <c r="F33" s="139"/>
      <c r="G33" s="28"/>
      <c r="H33" s="28"/>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28"/>
      <c r="FI33" s="28"/>
    </row>
    <row r="34" spans="1:165">
      <c r="A34" s="96" t="s">
        <v>57</v>
      </c>
      <c r="B34" s="18" t="s">
        <v>58</v>
      </c>
      <c r="C34" s="16"/>
      <c r="D34" s="16"/>
      <c r="E34" s="139">
        <v>895020</v>
      </c>
      <c r="F34" s="139">
        <v>0</v>
      </c>
      <c r="G34" s="28"/>
      <c r="H34" s="28"/>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28"/>
      <c r="FI34" s="28"/>
    </row>
    <row r="35" spans="1:165">
      <c r="A35" s="96" t="s">
        <v>59</v>
      </c>
      <c r="B35" s="18" t="s">
        <v>60</v>
      </c>
      <c r="C35" s="16"/>
      <c r="D35" s="16"/>
      <c r="E35" s="139"/>
      <c r="F35" s="139"/>
      <c r="G35" s="28"/>
      <c r="H35" s="28"/>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28"/>
      <c r="FI35" s="28"/>
    </row>
    <row r="36" spans="1:165">
      <c r="A36" s="96" t="s">
        <v>61</v>
      </c>
      <c r="B36" s="18" t="s">
        <v>62</v>
      </c>
      <c r="C36" s="16"/>
      <c r="D36" s="16"/>
      <c r="E36" s="139"/>
      <c r="F36" s="139"/>
      <c r="G36" s="28"/>
      <c r="H36" s="28"/>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28"/>
      <c r="FI36" s="28"/>
    </row>
    <row r="37" spans="1:165" ht="25.5">
      <c r="A37" s="96" t="s">
        <v>63</v>
      </c>
      <c r="B37" s="100" t="s">
        <v>64</v>
      </c>
      <c r="C37" s="16"/>
      <c r="D37" s="16"/>
      <c r="E37" s="139"/>
      <c r="F37" s="139"/>
      <c r="G37" s="28"/>
      <c r="H37" s="28"/>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28"/>
      <c r="FI37" s="28"/>
    </row>
    <row r="38" spans="1:165" ht="38.25">
      <c r="A38" s="96" t="s">
        <v>65</v>
      </c>
      <c r="B38" s="18" t="s">
        <v>66</v>
      </c>
      <c r="C38" s="16">
        <v>45000</v>
      </c>
      <c r="D38" s="16">
        <v>22000</v>
      </c>
      <c r="E38" s="139">
        <v>14569</v>
      </c>
      <c r="F38" s="139">
        <v>2818</v>
      </c>
      <c r="G38" s="28"/>
      <c r="H38" s="28"/>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28"/>
      <c r="FI38" s="28"/>
    </row>
    <row r="39" spans="1:165" ht="51">
      <c r="A39" s="96" t="s">
        <v>67</v>
      </c>
      <c r="B39" s="18" t="s">
        <v>68</v>
      </c>
      <c r="C39" s="16"/>
      <c r="D39" s="16"/>
      <c r="E39" s="139">
        <v>0</v>
      </c>
      <c r="F39" s="139">
        <v>18</v>
      </c>
      <c r="G39" s="28"/>
      <c r="H39" s="28"/>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28"/>
      <c r="FI39" s="28"/>
    </row>
    <row r="40" spans="1:165" ht="38.25">
      <c r="A40" s="96" t="s">
        <v>69</v>
      </c>
      <c r="B40" s="18" t="s">
        <v>70</v>
      </c>
      <c r="C40" s="16"/>
      <c r="D40" s="16"/>
      <c r="E40" s="139"/>
      <c r="F40" s="139"/>
      <c r="G40" s="28"/>
      <c r="H40" s="28"/>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28"/>
      <c r="FI40" s="28"/>
    </row>
    <row r="41" spans="1:165" ht="38.25">
      <c r="A41" s="96" t="s">
        <v>71</v>
      </c>
      <c r="B41" s="18" t="s">
        <v>72</v>
      </c>
      <c r="C41" s="16"/>
      <c r="D41" s="16"/>
      <c r="E41" s="139"/>
      <c r="F41" s="139"/>
      <c r="G41" s="28"/>
      <c r="H41" s="28"/>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28"/>
      <c r="FI41" s="28"/>
    </row>
    <row r="42" spans="1:165" ht="38.25">
      <c r="A42" s="96" t="s">
        <v>73</v>
      </c>
      <c r="B42" s="18" t="s">
        <v>74</v>
      </c>
      <c r="C42" s="16"/>
      <c r="D42" s="16"/>
      <c r="E42" s="139"/>
      <c r="F42" s="139"/>
      <c r="G42" s="28"/>
      <c r="H42" s="28"/>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28"/>
      <c r="FI42" s="28"/>
    </row>
    <row r="43" spans="1:165" ht="38.25">
      <c r="A43" s="96" t="s">
        <v>75</v>
      </c>
      <c r="B43" s="18" t="s">
        <v>76</v>
      </c>
      <c r="C43" s="16"/>
      <c r="D43" s="16"/>
      <c r="E43" s="139"/>
      <c r="F43" s="139"/>
      <c r="G43" s="28"/>
      <c r="H43" s="28"/>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28"/>
      <c r="FI43" s="28"/>
    </row>
    <row r="44" spans="1:165" ht="25.5">
      <c r="A44" s="96" t="s">
        <v>77</v>
      </c>
      <c r="B44" s="18" t="s">
        <v>78</v>
      </c>
      <c r="C44" s="16">
        <v>92000</v>
      </c>
      <c r="D44" s="16">
        <v>50000</v>
      </c>
      <c r="E44" s="139">
        <v>60384</v>
      </c>
      <c r="F44" s="139">
        <v>0</v>
      </c>
      <c r="G44" s="28"/>
      <c r="H44" s="28"/>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28"/>
      <c r="FI44" s="28"/>
    </row>
    <row r="45" spans="1:165" ht="25.5">
      <c r="A45" s="96" t="s">
        <v>79</v>
      </c>
      <c r="B45" s="18" t="s">
        <v>80</v>
      </c>
      <c r="C45" s="16"/>
      <c r="D45" s="16"/>
      <c r="E45" s="139">
        <v>1614</v>
      </c>
      <c r="F45" s="139">
        <v>247</v>
      </c>
      <c r="G45" s="28"/>
      <c r="H45" s="28"/>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28"/>
      <c r="FI45" s="28"/>
    </row>
    <row r="46" spans="1:165">
      <c r="A46" s="96" t="s">
        <v>81</v>
      </c>
      <c r="B46" s="18" t="s">
        <v>82</v>
      </c>
      <c r="C46" s="16"/>
      <c r="D46" s="16"/>
      <c r="E46" s="139">
        <v>39413</v>
      </c>
      <c r="F46" s="139">
        <v>-18601</v>
      </c>
      <c r="G46" s="28"/>
      <c r="H46" s="28"/>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28"/>
      <c r="FI46" s="28"/>
    </row>
    <row r="47" spans="1:165">
      <c r="A47" s="96" t="s">
        <v>83</v>
      </c>
      <c r="B47" s="18" t="s">
        <v>84</v>
      </c>
      <c r="C47" s="16">
        <v>97000</v>
      </c>
      <c r="D47" s="16">
        <v>49000</v>
      </c>
      <c r="E47" s="139">
        <v>84500</v>
      </c>
      <c r="F47" s="139">
        <v>6765</v>
      </c>
      <c r="G47" s="28"/>
      <c r="H47" s="28"/>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28"/>
      <c r="FI47" s="28"/>
    </row>
    <row r="48" spans="1:165" ht="38.25" customHeight="1">
      <c r="A48" s="101" t="s">
        <v>85</v>
      </c>
      <c r="B48" s="21" t="s">
        <v>86</v>
      </c>
      <c r="C48" s="16"/>
      <c r="D48" s="16"/>
      <c r="E48" s="139"/>
      <c r="F48" s="139"/>
      <c r="G48" s="28"/>
      <c r="H48" s="28"/>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28"/>
      <c r="FI48" s="28"/>
    </row>
    <row r="49" spans="1:165">
      <c r="A49" s="101" t="s">
        <v>87</v>
      </c>
      <c r="B49" s="21" t="s">
        <v>88</v>
      </c>
      <c r="C49" s="16"/>
      <c r="D49" s="16"/>
      <c r="E49" s="139"/>
      <c r="F49" s="139"/>
      <c r="G49" s="28"/>
      <c r="H49" s="28"/>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28"/>
      <c r="FI49" s="28"/>
    </row>
    <row r="50" spans="1:165" ht="25.5">
      <c r="A50" s="101" t="s">
        <v>89</v>
      </c>
      <c r="B50" s="21" t="s">
        <v>90</v>
      </c>
      <c r="C50" s="16">
        <v>511000</v>
      </c>
      <c r="D50" s="16">
        <v>258000</v>
      </c>
      <c r="E50" s="139">
        <v>471274</v>
      </c>
      <c r="F50" s="139">
        <v>-13521</v>
      </c>
      <c r="G50" s="28"/>
      <c r="H50" s="28"/>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28"/>
      <c r="FI50" s="28"/>
    </row>
    <row r="51" spans="1:165">
      <c r="A51" s="101" t="s">
        <v>91</v>
      </c>
      <c r="B51" s="21" t="s">
        <v>92</v>
      </c>
      <c r="C51" s="16">
        <v>18193000</v>
      </c>
      <c r="D51" s="16">
        <v>11986000</v>
      </c>
      <c r="E51" s="139">
        <v>14905353</v>
      </c>
      <c r="F51" s="139">
        <v>2589512</v>
      </c>
      <c r="G51" s="28"/>
      <c r="H51" s="28"/>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28"/>
      <c r="FI51" s="28"/>
    </row>
    <row r="52" spans="1:165">
      <c r="A52" s="96" t="s">
        <v>93</v>
      </c>
      <c r="B52" s="18" t="s">
        <v>94</v>
      </c>
      <c r="C52" s="16"/>
      <c r="D52" s="16"/>
      <c r="E52" s="19"/>
      <c r="F52" s="19"/>
      <c r="G52" s="28"/>
      <c r="H52" s="28"/>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28"/>
      <c r="FI52" s="28"/>
    </row>
    <row r="53" spans="1:165">
      <c r="A53" s="95" t="s">
        <v>95</v>
      </c>
      <c r="B53" s="15" t="s">
        <v>96</v>
      </c>
      <c r="C53" s="16">
        <f t="shared" ref="C53:F53" si="9">+C54+C59</f>
        <v>219000</v>
      </c>
      <c r="D53" s="16">
        <f t="shared" si="9"/>
        <v>62000</v>
      </c>
      <c r="E53" s="16">
        <f t="shared" si="9"/>
        <v>287640.65999999997</v>
      </c>
      <c r="F53" s="16">
        <f t="shared" si="9"/>
        <v>45521.81</v>
      </c>
      <c r="G53" s="28"/>
      <c r="H53" s="28"/>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28"/>
      <c r="FI53" s="28"/>
    </row>
    <row r="54" spans="1:165">
      <c r="A54" s="95" t="s">
        <v>97</v>
      </c>
      <c r="B54" s="15" t="s">
        <v>98</v>
      </c>
      <c r="C54" s="16">
        <f t="shared" ref="C54:F54" si="10">+C55+C57</f>
        <v>7000</v>
      </c>
      <c r="D54" s="16">
        <f t="shared" si="10"/>
        <v>2000</v>
      </c>
      <c r="E54" s="16">
        <f t="shared" si="10"/>
        <v>174406.86</v>
      </c>
      <c r="F54" s="16">
        <f t="shared" si="10"/>
        <v>621.80999999999995</v>
      </c>
      <c r="G54" s="28"/>
      <c r="H54" s="28"/>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28"/>
      <c r="FI54" s="28"/>
    </row>
    <row r="55" spans="1:165">
      <c r="A55" s="95" t="s">
        <v>99</v>
      </c>
      <c r="B55" s="15" t="s">
        <v>100</v>
      </c>
      <c r="C55" s="16">
        <f t="shared" ref="C55:F55" si="11">+C56</f>
        <v>7000</v>
      </c>
      <c r="D55" s="16">
        <f t="shared" si="11"/>
        <v>2000</v>
      </c>
      <c r="E55" s="16">
        <f t="shared" si="11"/>
        <v>174406.86</v>
      </c>
      <c r="F55" s="16">
        <f t="shared" si="11"/>
        <v>621.80999999999995</v>
      </c>
      <c r="G55" s="28"/>
      <c r="H55" s="28"/>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28"/>
      <c r="FI55" s="28"/>
    </row>
    <row r="56" spans="1:165">
      <c r="A56" s="96" t="s">
        <v>101</v>
      </c>
      <c r="B56" s="18" t="s">
        <v>102</v>
      </c>
      <c r="C56" s="16">
        <v>7000</v>
      </c>
      <c r="D56" s="16">
        <v>2000</v>
      </c>
      <c r="E56" s="139">
        <v>174406.86</v>
      </c>
      <c r="F56" s="139">
        <v>621.80999999999995</v>
      </c>
      <c r="G56" s="28"/>
      <c r="H56" s="28"/>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28"/>
      <c r="FI56" s="28"/>
    </row>
    <row r="57" spans="1:165">
      <c r="A57" s="95" t="s">
        <v>103</v>
      </c>
      <c r="B57" s="15" t="s">
        <v>104</v>
      </c>
      <c r="C57" s="16">
        <f t="shared" ref="C57:F57" si="12">+C58</f>
        <v>0</v>
      </c>
      <c r="D57" s="16">
        <f t="shared" si="12"/>
        <v>0</v>
      </c>
      <c r="E57" s="16">
        <f t="shared" si="12"/>
        <v>0</v>
      </c>
      <c r="F57" s="16">
        <f t="shared" si="12"/>
        <v>0</v>
      </c>
      <c r="G57" s="28"/>
      <c r="H57" s="28"/>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28"/>
      <c r="FI57" s="28"/>
    </row>
    <row r="58" spans="1:165">
      <c r="A58" s="96" t="s">
        <v>105</v>
      </c>
      <c r="B58" s="18" t="s">
        <v>106</v>
      </c>
      <c r="C58" s="16"/>
      <c r="D58" s="16"/>
      <c r="E58" s="19"/>
      <c r="F58" s="19"/>
      <c r="G58" s="28"/>
      <c r="H58" s="28"/>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28"/>
      <c r="FI58" s="28"/>
    </row>
    <row r="59" spans="1:165" s="22" customFormat="1">
      <c r="A59" s="102" t="s">
        <v>107</v>
      </c>
      <c r="B59" s="15" t="s">
        <v>108</v>
      </c>
      <c r="C59" s="16">
        <f t="shared" ref="C59:F59" si="13">+C60+C65</f>
        <v>212000</v>
      </c>
      <c r="D59" s="16">
        <f t="shared" si="13"/>
        <v>60000</v>
      </c>
      <c r="E59" s="16">
        <f t="shared" si="13"/>
        <v>113233.8</v>
      </c>
      <c r="F59" s="16">
        <f t="shared" si="13"/>
        <v>44900</v>
      </c>
      <c r="G59" s="4"/>
      <c r="H59" s="28"/>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row>
    <row r="60" spans="1:165">
      <c r="A60" s="95" t="s">
        <v>109</v>
      </c>
      <c r="B60" s="15" t="s">
        <v>110</v>
      </c>
      <c r="C60" s="16">
        <f t="shared" ref="C60:F60" si="14">C64+C62+C63+C61</f>
        <v>212000</v>
      </c>
      <c r="D60" s="16">
        <f t="shared" si="14"/>
        <v>60000</v>
      </c>
      <c r="E60" s="16">
        <f t="shared" si="14"/>
        <v>113233.8</v>
      </c>
      <c r="F60" s="16">
        <f t="shared" si="14"/>
        <v>44900</v>
      </c>
      <c r="G60" s="28"/>
      <c r="H60" s="28"/>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28"/>
      <c r="FI60" s="28"/>
    </row>
    <row r="61" spans="1:165">
      <c r="A61" s="95" t="s">
        <v>111</v>
      </c>
      <c r="B61" s="15" t="s">
        <v>112</v>
      </c>
      <c r="C61" s="16"/>
      <c r="D61" s="16"/>
      <c r="E61" s="16"/>
      <c r="F61" s="16"/>
      <c r="G61" s="28"/>
      <c r="H61" s="28"/>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28"/>
      <c r="FI61" s="28"/>
    </row>
    <row r="62" spans="1:165">
      <c r="A62" s="23" t="s">
        <v>113</v>
      </c>
      <c r="B62" s="15" t="s">
        <v>114</v>
      </c>
      <c r="C62" s="16"/>
      <c r="D62" s="16"/>
      <c r="E62" s="17">
        <v>-186</v>
      </c>
      <c r="F62" s="17">
        <v>0</v>
      </c>
      <c r="G62" s="28"/>
      <c r="H62" s="28"/>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28"/>
      <c r="FI62" s="28"/>
    </row>
    <row r="63" spans="1:165">
      <c r="A63" s="23" t="s">
        <v>115</v>
      </c>
      <c r="B63" s="15" t="s">
        <v>116</v>
      </c>
      <c r="C63" s="16"/>
      <c r="D63" s="16"/>
      <c r="E63" s="17"/>
      <c r="F63" s="17"/>
      <c r="G63" s="28"/>
      <c r="H63" s="28"/>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28"/>
      <c r="FI63" s="28"/>
    </row>
    <row r="64" spans="1:165">
      <c r="A64" s="96" t="s">
        <v>117</v>
      </c>
      <c r="B64" s="24" t="s">
        <v>118</v>
      </c>
      <c r="C64" s="16">
        <v>212000</v>
      </c>
      <c r="D64" s="16">
        <v>60000</v>
      </c>
      <c r="E64" s="139">
        <v>113419.8</v>
      </c>
      <c r="F64" s="139">
        <v>44900</v>
      </c>
      <c r="G64" s="28"/>
      <c r="H64" s="28"/>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28"/>
      <c r="FI64" s="28"/>
    </row>
    <row r="65" spans="1:165">
      <c r="A65" s="95" t="s">
        <v>119</v>
      </c>
      <c r="B65" s="15" t="s">
        <v>120</v>
      </c>
      <c r="C65" s="16">
        <f t="shared" ref="C65:F65" si="15">C66</f>
        <v>0</v>
      </c>
      <c r="D65" s="16">
        <f t="shared" si="15"/>
        <v>0</v>
      </c>
      <c r="E65" s="16">
        <f t="shared" si="15"/>
        <v>0</v>
      </c>
      <c r="F65" s="16">
        <f t="shared" si="15"/>
        <v>0</v>
      </c>
      <c r="G65" s="28"/>
      <c r="H65" s="28"/>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28"/>
      <c r="FI65" s="28"/>
    </row>
    <row r="66" spans="1:165">
      <c r="A66" s="96" t="s">
        <v>121</v>
      </c>
      <c r="B66" s="24" t="s">
        <v>122</v>
      </c>
      <c r="C66" s="16"/>
      <c r="D66" s="16"/>
      <c r="E66" s="19"/>
      <c r="F66" s="19"/>
      <c r="G66" s="28"/>
      <c r="H66" s="28"/>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28"/>
      <c r="FI66" s="28"/>
    </row>
    <row r="67" spans="1:165">
      <c r="A67" s="95" t="s">
        <v>123</v>
      </c>
      <c r="B67" s="15" t="s">
        <v>124</v>
      </c>
      <c r="C67" s="16">
        <f t="shared" ref="C67:F67" si="16">+C68</f>
        <v>64352010</v>
      </c>
      <c r="D67" s="16">
        <f t="shared" si="16"/>
        <v>64352010</v>
      </c>
      <c r="E67" s="16">
        <f t="shared" si="16"/>
        <v>64351699</v>
      </c>
      <c r="F67" s="16">
        <f t="shared" si="16"/>
        <v>12875750</v>
      </c>
      <c r="G67" s="28"/>
      <c r="H67" s="28"/>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28"/>
      <c r="FI67" s="28"/>
    </row>
    <row r="68" spans="1:165">
      <c r="A68" s="95" t="s">
        <v>125</v>
      </c>
      <c r="B68" s="15" t="s">
        <v>126</v>
      </c>
      <c r="C68" s="16">
        <f t="shared" ref="C68:F68" si="17">+C69+C82</f>
        <v>64352010</v>
      </c>
      <c r="D68" s="16">
        <f t="shared" si="17"/>
        <v>64352010</v>
      </c>
      <c r="E68" s="16">
        <f t="shared" si="17"/>
        <v>64351699</v>
      </c>
      <c r="F68" s="16">
        <f t="shared" si="17"/>
        <v>12875750</v>
      </c>
      <c r="G68" s="28"/>
      <c r="H68" s="28"/>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28"/>
      <c r="FI68" s="28"/>
    </row>
    <row r="69" spans="1:165">
      <c r="A69" s="95" t="s">
        <v>127</v>
      </c>
      <c r="B69" s="15" t="s">
        <v>128</v>
      </c>
      <c r="C69" s="16">
        <f t="shared" ref="C69:F69" si="18">C70+C71+C72+C73+C75+C76+C77+C78+C74+C79+C80+C81</f>
        <v>64352010</v>
      </c>
      <c r="D69" s="16">
        <f t="shared" si="18"/>
        <v>64352010</v>
      </c>
      <c r="E69" s="16">
        <f t="shared" si="18"/>
        <v>64351699</v>
      </c>
      <c r="F69" s="16">
        <f t="shared" si="18"/>
        <v>12875750</v>
      </c>
      <c r="G69" s="28"/>
      <c r="H69" s="28"/>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28"/>
      <c r="FI69" s="28"/>
    </row>
    <row r="70" spans="1:165" ht="25.5">
      <c r="A70" s="96" t="s">
        <v>129</v>
      </c>
      <c r="B70" s="24" t="s">
        <v>130</v>
      </c>
      <c r="C70" s="16"/>
      <c r="D70" s="16"/>
      <c r="E70" s="19"/>
      <c r="F70" s="19"/>
      <c r="G70" s="28"/>
      <c r="H70" s="28"/>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28"/>
      <c r="FI70" s="28"/>
    </row>
    <row r="71" spans="1:165" ht="25.5">
      <c r="A71" s="96" t="s">
        <v>131</v>
      </c>
      <c r="B71" s="24" t="s">
        <v>132</v>
      </c>
      <c r="C71" s="16"/>
      <c r="D71" s="16"/>
      <c r="E71" s="19">
        <v>-311</v>
      </c>
      <c r="F71" s="19">
        <v>0</v>
      </c>
      <c r="G71" s="28"/>
      <c r="H71" s="28"/>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28"/>
      <c r="FI71" s="28"/>
    </row>
    <row r="72" spans="1:165" ht="25.5">
      <c r="A72" s="103" t="s">
        <v>133</v>
      </c>
      <c r="B72" s="24" t="s">
        <v>134</v>
      </c>
      <c r="C72" s="16">
        <v>36980000</v>
      </c>
      <c r="D72" s="16">
        <v>36980000</v>
      </c>
      <c r="E72" s="16">
        <v>36980000</v>
      </c>
      <c r="F72" s="139">
        <v>0</v>
      </c>
      <c r="G72" s="28"/>
      <c r="H72" s="28"/>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28"/>
      <c r="FI72" s="28"/>
    </row>
    <row r="73" spans="1:165" ht="25.5">
      <c r="A73" s="96" t="s">
        <v>135</v>
      </c>
      <c r="B73" s="25" t="s">
        <v>136</v>
      </c>
      <c r="C73" s="16"/>
      <c r="D73" s="16"/>
      <c r="E73" s="139"/>
      <c r="F73" s="139"/>
      <c r="G73" s="28"/>
      <c r="H73" s="28"/>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28"/>
      <c r="FI73" s="28"/>
    </row>
    <row r="74" spans="1:165">
      <c r="A74" s="96" t="s">
        <v>137</v>
      </c>
      <c r="B74" s="25" t="s">
        <v>138</v>
      </c>
      <c r="C74" s="16"/>
      <c r="D74" s="16"/>
      <c r="E74" s="139"/>
      <c r="F74" s="139"/>
      <c r="G74" s="28"/>
      <c r="H74" s="28"/>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28"/>
      <c r="FI74" s="28"/>
    </row>
    <row r="75" spans="1:165" ht="25.5">
      <c r="A75" s="96" t="s">
        <v>139</v>
      </c>
      <c r="B75" s="25" t="s">
        <v>140</v>
      </c>
      <c r="C75" s="16"/>
      <c r="D75" s="16"/>
      <c r="E75" s="139"/>
      <c r="F75" s="139"/>
      <c r="G75" s="28"/>
      <c r="H75" s="28"/>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28"/>
      <c r="FI75" s="28"/>
    </row>
    <row r="76" spans="1:165" ht="25.5">
      <c r="A76" s="96" t="s">
        <v>141</v>
      </c>
      <c r="B76" s="25" t="s">
        <v>142</v>
      </c>
      <c r="C76" s="16"/>
      <c r="D76" s="16"/>
      <c r="E76" s="139"/>
      <c r="F76" s="139"/>
      <c r="G76" s="28"/>
      <c r="H76" s="28"/>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28"/>
      <c r="FI76" s="28"/>
    </row>
    <row r="77" spans="1:165" ht="25.5">
      <c r="A77" s="96" t="s">
        <v>143</v>
      </c>
      <c r="B77" s="25" t="s">
        <v>144</v>
      </c>
      <c r="C77" s="16"/>
      <c r="D77" s="16"/>
      <c r="E77" s="139"/>
      <c r="F77" s="139"/>
      <c r="G77" s="28"/>
      <c r="H77" s="28"/>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28"/>
      <c r="FI77" s="28"/>
    </row>
    <row r="78" spans="1:165" ht="51">
      <c r="A78" s="96" t="s">
        <v>145</v>
      </c>
      <c r="B78" s="25" t="s">
        <v>146</v>
      </c>
      <c r="C78" s="16"/>
      <c r="D78" s="16"/>
      <c r="E78" s="139"/>
      <c r="F78" s="139"/>
      <c r="G78" s="28"/>
      <c r="H78" s="28"/>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28"/>
      <c r="FI78" s="28"/>
    </row>
    <row r="79" spans="1:165" ht="25.5">
      <c r="A79" s="96" t="s">
        <v>147</v>
      </c>
      <c r="B79" s="25" t="s">
        <v>148</v>
      </c>
      <c r="C79" s="16">
        <v>10720050</v>
      </c>
      <c r="D79" s="16">
        <v>10720050</v>
      </c>
      <c r="E79" s="139">
        <v>10720050</v>
      </c>
      <c r="F79" s="139">
        <v>6352680</v>
      </c>
      <c r="G79" s="28"/>
      <c r="H79" s="28"/>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28"/>
      <c r="FI79" s="28"/>
    </row>
    <row r="80" spans="1:165" ht="25.5">
      <c r="A80" s="96" t="s">
        <v>149</v>
      </c>
      <c r="B80" s="25" t="s">
        <v>150</v>
      </c>
      <c r="C80" s="16"/>
      <c r="D80" s="16"/>
      <c r="E80" s="139"/>
      <c r="F80" s="139"/>
      <c r="G80" s="28"/>
      <c r="H80" s="28"/>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28"/>
      <c r="FI80" s="28"/>
    </row>
    <row r="81" spans="1:165" ht="51">
      <c r="A81" s="96" t="s">
        <v>151</v>
      </c>
      <c r="B81" s="25" t="s">
        <v>152</v>
      </c>
      <c r="C81" s="16">
        <v>16651960</v>
      </c>
      <c r="D81" s="16">
        <v>16651960</v>
      </c>
      <c r="E81" s="139">
        <v>16651960</v>
      </c>
      <c r="F81" s="139">
        <v>6523070</v>
      </c>
      <c r="G81" s="28"/>
      <c r="H81" s="28"/>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28"/>
      <c r="FI81" s="28"/>
    </row>
    <row r="82" spans="1:165">
      <c r="A82" s="95" t="s">
        <v>153</v>
      </c>
      <c r="B82" s="15" t="s">
        <v>154</v>
      </c>
      <c r="C82" s="16">
        <f t="shared" ref="C82:F82" si="19">+C83+C84+C85+C86+C87+C88+C89+C90</f>
        <v>0</v>
      </c>
      <c r="D82" s="16">
        <f t="shared" si="19"/>
        <v>0</v>
      </c>
      <c r="E82" s="16">
        <f t="shared" si="19"/>
        <v>0</v>
      </c>
      <c r="F82" s="16">
        <f t="shared" si="19"/>
        <v>0</v>
      </c>
      <c r="G82" s="28"/>
      <c r="H82" s="28"/>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28"/>
      <c r="FI82" s="28"/>
    </row>
    <row r="83" spans="1:165" ht="25.5">
      <c r="A83" s="96" t="s">
        <v>155</v>
      </c>
      <c r="B83" s="18" t="s">
        <v>156</v>
      </c>
      <c r="C83" s="16"/>
      <c r="D83" s="16"/>
      <c r="E83" s="19"/>
      <c r="F83" s="19"/>
      <c r="G83" s="28"/>
      <c r="H83" s="28"/>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28"/>
      <c r="FI83" s="28"/>
    </row>
    <row r="84" spans="1:165" ht="25.5">
      <c r="A84" s="96" t="s">
        <v>157</v>
      </c>
      <c r="B84" s="26" t="s">
        <v>136</v>
      </c>
      <c r="C84" s="16"/>
      <c r="D84" s="16"/>
      <c r="E84" s="19"/>
      <c r="F84" s="19"/>
      <c r="G84" s="28"/>
      <c r="H84" s="28"/>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28"/>
      <c r="FI84" s="28"/>
    </row>
    <row r="85" spans="1:165" ht="38.25">
      <c r="A85" s="96" t="s">
        <v>158</v>
      </c>
      <c r="B85" s="18" t="s">
        <v>159</v>
      </c>
      <c r="C85" s="16"/>
      <c r="D85" s="16"/>
      <c r="E85" s="19"/>
      <c r="F85" s="19"/>
      <c r="G85" s="28"/>
      <c r="H85" s="28"/>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28"/>
      <c r="FI85" s="28"/>
    </row>
    <row r="86" spans="1:165" ht="38.25">
      <c r="A86" s="96" t="s">
        <v>160</v>
      </c>
      <c r="B86" s="18" t="s">
        <v>161</v>
      </c>
      <c r="C86" s="16"/>
      <c r="D86" s="16"/>
      <c r="E86" s="19"/>
      <c r="F86" s="19"/>
      <c r="G86" s="28"/>
      <c r="H86" s="28"/>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28"/>
      <c r="FI86" s="28"/>
    </row>
    <row r="87" spans="1:165" ht="25.5">
      <c r="A87" s="96" t="s">
        <v>162</v>
      </c>
      <c r="B87" s="18" t="s">
        <v>140</v>
      </c>
      <c r="C87" s="16"/>
      <c r="D87" s="16"/>
      <c r="E87" s="19"/>
      <c r="F87" s="19"/>
      <c r="G87" s="28"/>
      <c r="H87" s="28"/>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28"/>
      <c r="FI87" s="28"/>
    </row>
    <row r="88" spans="1:165">
      <c r="A88" s="100" t="s">
        <v>163</v>
      </c>
      <c r="B88" s="18" t="s">
        <v>164</v>
      </c>
      <c r="C88" s="16"/>
      <c r="D88" s="16"/>
      <c r="E88" s="19"/>
      <c r="F88" s="19"/>
      <c r="H88" s="28"/>
      <c r="AT88" s="28"/>
      <c r="BT88" s="28"/>
      <c r="BU88" s="28"/>
      <c r="BV88" s="28"/>
      <c r="CN88" s="28"/>
    </row>
    <row r="89" spans="1:165" ht="63.75">
      <c r="A89" s="18" t="s">
        <v>165</v>
      </c>
      <c r="B89" s="27" t="s">
        <v>166</v>
      </c>
      <c r="C89" s="16"/>
      <c r="D89" s="16"/>
      <c r="E89" s="19"/>
      <c r="F89" s="19"/>
      <c r="H89" s="28"/>
      <c r="BT89" s="28"/>
      <c r="BU89" s="28"/>
      <c r="BV89" s="28"/>
      <c r="CN89" s="28"/>
    </row>
    <row r="90" spans="1:165" ht="25.5">
      <c r="A90" s="18" t="s">
        <v>167</v>
      </c>
      <c r="B90" s="29" t="s">
        <v>168</v>
      </c>
      <c r="C90" s="16"/>
      <c r="D90" s="16"/>
      <c r="E90" s="19"/>
      <c r="F90" s="19"/>
      <c r="H90" s="28"/>
      <c r="BT90" s="28"/>
      <c r="BU90" s="28"/>
      <c r="BV90" s="28"/>
      <c r="CN90" s="28"/>
    </row>
    <row r="91" spans="1:165" ht="38.25">
      <c r="A91" s="18" t="s">
        <v>169</v>
      </c>
      <c r="B91" s="30" t="s">
        <v>170</v>
      </c>
      <c r="C91" s="20">
        <f t="shared" ref="C91:F91" si="20">C94+C92</f>
        <v>0</v>
      </c>
      <c r="D91" s="20">
        <f t="shared" si="20"/>
        <v>0</v>
      </c>
      <c r="E91" s="20">
        <f t="shared" si="20"/>
        <v>0</v>
      </c>
      <c r="F91" s="20">
        <f t="shared" si="20"/>
        <v>0</v>
      </c>
      <c r="H91" s="28"/>
      <c r="BT91" s="28"/>
      <c r="BU91" s="28"/>
      <c r="BV91" s="28"/>
      <c r="CN91" s="28"/>
    </row>
    <row r="92" spans="1:165">
      <c r="A92" s="18" t="s">
        <v>171</v>
      </c>
      <c r="B92" s="29" t="s">
        <v>172</v>
      </c>
      <c r="C92" s="20">
        <f t="shared" ref="C92:F92" si="21">C93</f>
        <v>0</v>
      </c>
      <c r="D92" s="20">
        <f t="shared" si="21"/>
        <v>0</v>
      </c>
      <c r="E92" s="20">
        <f t="shared" si="21"/>
        <v>0</v>
      </c>
      <c r="F92" s="20">
        <f t="shared" si="21"/>
        <v>0</v>
      </c>
      <c r="H92" s="28"/>
      <c r="BT92" s="28"/>
      <c r="BU92" s="28"/>
      <c r="BV92" s="28"/>
      <c r="CN92" s="28"/>
    </row>
    <row r="93" spans="1:165">
      <c r="A93" s="18" t="s">
        <v>173</v>
      </c>
      <c r="B93" s="29" t="s">
        <v>174</v>
      </c>
      <c r="C93" s="20"/>
      <c r="D93" s="20"/>
      <c r="E93" s="20"/>
      <c r="F93" s="20"/>
      <c r="H93" s="28"/>
      <c r="BT93" s="28"/>
      <c r="BU93" s="28"/>
      <c r="BV93" s="28"/>
      <c r="CN93" s="28"/>
    </row>
    <row r="94" spans="1:165">
      <c r="A94" s="18" t="s">
        <v>175</v>
      </c>
      <c r="B94" s="29" t="s">
        <v>176</v>
      </c>
      <c r="C94" s="20">
        <f t="shared" ref="C94:F94" si="22">C95</f>
        <v>0</v>
      </c>
      <c r="D94" s="20">
        <f t="shared" si="22"/>
        <v>0</v>
      </c>
      <c r="E94" s="20">
        <f t="shared" si="22"/>
        <v>0</v>
      </c>
      <c r="F94" s="20">
        <f t="shared" si="22"/>
        <v>0</v>
      </c>
      <c r="G94" s="28"/>
      <c r="H94" s="28"/>
      <c r="I94" s="28"/>
      <c r="J94" s="28"/>
      <c r="BT94" s="28"/>
      <c r="BU94" s="28"/>
      <c r="BV94" s="28"/>
      <c r="CN94" s="28"/>
    </row>
    <row r="95" spans="1:165">
      <c r="A95" s="18" t="s">
        <v>177</v>
      </c>
      <c r="B95" s="29" t="s">
        <v>178</v>
      </c>
      <c r="C95" s="16"/>
      <c r="D95" s="16"/>
      <c r="E95" s="19"/>
      <c r="F95" s="19"/>
      <c r="G95" s="28"/>
      <c r="H95" s="28"/>
      <c r="I95" s="28"/>
      <c r="J95" s="28"/>
      <c r="BT95" s="28"/>
      <c r="BU95" s="28"/>
      <c r="BV95" s="28"/>
      <c r="CN95" s="28"/>
    </row>
    <row r="96" spans="1:165" ht="38.25">
      <c r="A96" s="18" t="s">
        <v>179</v>
      </c>
      <c r="B96" s="30" t="s">
        <v>170</v>
      </c>
      <c r="C96" s="20">
        <f t="shared" ref="C96:F96" si="23">C97+C100</f>
        <v>0</v>
      </c>
      <c r="D96" s="20">
        <f t="shared" si="23"/>
        <v>0</v>
      </c>
      <c r="E96" s="20">
        <f t="shared" si="23"/>
        <v>0</v>
      </c>
      <c r="F96" s="20">
        <f t="shared" si="23"/>
        <v>0</v>
      </c>
      <c r="G96" s="28"/>
      <c r="H96" s="28"/>
      <c r="I96" s="28"/>
      <c r="J96" s="28"/>
      <c r="BT96" s="28"/>
      <c r="BU96" s="28"/>
      <c r="BV96" s="28"/>
      <c r="CN96" s="28"/>
    </row>
    <row r="97" spans="1:92">
      <c r="A97" s="18" t="s">
        <v>180</v>
      </c>
      <c r="B97" s="29" t="s">
        <v>176</v>
      </c>
      <c r="C97" s="20">
        <f t="shared" ref="C97:F97" si="24">C98+C99</f>
        <v>0</v>
      </c>
      <c r="D97" s="20">
        <f t="shared" si="24"/>
        <v>0</v>
      </c>
      <c r="E97" s="20">
        <f t="shared" si="24"/>
        <v>0</v>
      </c>
      <c r="F97" s="20">
        <f t="shared" si="24"/>
        <v>0</v>
      </c>
      <c r="G97" s="28"/>
      <c r="H97" s="28"/>
      <c r="I97" s="28"/>
      <c r="J97" s="28"/>
      <c r="BT97" s="28"/>
      <c r="BU97" s="28"/>
      <c r="BV97" s="28"/>
      <c r="CN97" s="28"/>
    </row>
    <row r="98" spans="1:92">
      <c r="A98" s="18" t="s">
        <v>181</v>
      </c>
      <c r="B98" s="29" t="s">
        <v>182</v>
      </c>
      <c r="C98" s="16"/>
      <c r="D98" s="16"/>
      <c r="E98" s="19"/>
      <c r="F98" s="19"/>
      <c r="G98" s="28"/>
      <c r="H98" s="28"/>
      <c r="I98" s="28"/>
      <c r="J98" s="28"/>
      <c r="BT98" s="28"/>
      <c r="BU98" s="28"/>
      <c r="BV98" s="28"/>
      <c r="CN98" s="28"/>
    </row>
    <row r="99" spans="1:92">
      <c r="A99" s="18" t="s">
        <v>183</v>
      </c>
      <c r="B99" s="29" t="s">
        <v>184</v>
      </c>
      <c r="C99" s="16"/>
      <c r="D99" s="16"/>
      <c r="E99" s="19"/>
      <c r="F99" s="19"/>
      <c r="G99" s="28"/>
      <c r="H99" s="28"/>
      <c r="I99" s="28"/>
      <c r="J99" s="28"/>
      <c r="BT99" s="28"/>
      <c r="BU99" s="28"/>
      <c r="BV99" s="28"/>
      <c r="CN99" s="28"/>
    </row>
    <row r="100" spans="1:92">
      <c r="A100" s="18" t="s">
        <v>185</v>
      </c>
      <c r="B100" s="30" t="s">
        <v>511</v>
      </c>
      <c r="C100" s="20">
        <f t="shared" ref="C100:F100" si="25">C101+C102</f>
        <v>0</v>
      </c>
      <c r="D100" s="20">
        <f t="shared" si="25"/>
        <v>0</v>
      </c>
      <c r="E100" s="20">
        <f t="shared" si="25"/>
        <v>0</v>
      </c>
      <c r="F100" s="20">
        <f t="shared" si="25"/>
        <v>0</v>
      </c>
      <c r="G100" s="28"/>
      <c r="H100" s="28"/>
      <c r="I100" s="28"/>
      <c r="J100" s="28"/>
      <c r="BT100" s="28"/>
      <c r="BU100" s="28"/>
      <c r="BV100" s="28"/>
      <c r="CN100" s="28"/>
    </row>
    <row r="101" spans="1:92">
      <c r="A101" s="18" t="s">
        <v>186</v>
      </c>
      <c r="B101" s="29" t="s">
        <v>182</v>
      </c>
      <c r="C101" s="16"/>
      <c r="D101" s="16"/>
      <c r="E101" s="19"/>
      <c r="F101" s="19"/>
      <c r="G101" s="28"/>
      <c r="H101" s="28"/>
      <c r="I101" s="28"/>
      <c r="J101" s="28"/>
      <c r="BT101" s="28"/>
      <c r="BU101" s="28"/>
      <c r="BV101" s="28"/>
      <c r="CN101" s="28"/>
    </row>
    <row r="102" spans="1:92">
      <c r="A102" s="18" t="s">
        <v>187</v>
      </c>
      <c r="B102" s="29" t="s">
        <v>184</v>
      </c>
      <c r="C102" s="16"/>
      <c r="D102" s="16"/>
      <c r="E102" s="19"/>
      <c r="F102" s="19"/>
      <c r="G102" s="28"/>
      <c r="H102" s="28"/>
      <c r="I102" s="28"/>
      <c r="J102" s="28"/>
      <c r="BT102" s="28"/>
      <c r="BU102" s="28"/>
      <c r="BV102" s="28"/>
      <c r="CN102" s="28"/>
    </row>
    <row r="103" spans="1:92" ht="25.5">
      <c r="A103" s="31" t="s">
        <v>188</v>
      </c>
      <c r="B103" s="32" t="s">
        <v>189</v>
      </c>
      <c r="C103" s="20">
        <f t="shared" ref="C103:F103" si="26">C104+C107</f>
        <v>0</v>
      </c>
      <c r="D103" s="20">
        <f t="shared" si="26"/>
        <v>0</v>
      </c>
      <c r="E103" s="20">
        <f t="shared" si="26"/>
        <v>0</v>
      </c>
      <c r="F103" s="20">
        <f t="shared" si="26"/>
        <v>0</v>
      </c>
      <c r="G103" s="28"/>
      <c r="H103" s="28"/>
      <c r="I103" s="28"/>
      <c r="J103" s="28"/>
      <c r="BT103" s="28"/>
      <c r="BU103" s="28"/>
      <c r="BV103" s="28"/>
      <c r="CN103" s="28"/>
    </row>
    <row r="104" spans="1:92" ht="38.25">
      <c r="A104" s="18" t="s">
        <v>190</v>
      </c>
      <c r="B104" s="32" t="s">
        <v>170</v>
      </c>
      <c r="C104" s="20">
        <f t="shared" ref="C104:F104" si="27">C105+C106</f>
        <v>0</v>
      </c>
      <c r="D104" s="20">
        <f t="shared" si="27"/>
        <v>0</v>
      </c>
      <c r="E104" s="20">
        <f t="shared" si="27"/>
        <v>0</v>
      </c>
      <c r="F104" s="20">
        <f t="shared" si="27"/>
        <v>0</v>
      </c>
      <c r="G104" s="28"/>
      <c r="H104" s="28"/>
      <c r="I104" s="28"/>
      <c r="J104" s="28"/>
      <c r="BT104" s="28"/>
      <c r="BU104" s="28"/>
      <c r="BV104" s="28"/>
      <c r="CN104" s="28"/>
    </row>
    <row r="105" spans="1:92">
      <c r="A105" s="18" t="s">
        <v>191</v>
      </c>
      <c r="B105" s="18" t="s">
        <v>192</v>
      </c>
      <c r="C105" s="20"/>
      <c r="D105" s="20"/>
      <c r="E105" s="20"/>
      <c r="F105" s="20"/>
      <c r="G105" s="28"/>
      <c r="H105" s="28"/>
      <c r="I105" s="28"/>
      <c r="J105" s="28"/>
      <c r="BT105" s="28"/>
      <c r="BU105" s="28"/>
      <c r="BV105" s="28"/>
      <c r="CN105" s="28"/>
    </row>
    <row r="106" spans="1:92" ht="26.25" customHeight="1">
      <c r="A106" s="18" t="s">
        <v>193</v>
      </c>
      <c r="B106" s="18" t="s">
        <v>194</v>
      </c>
      <c r="C106" s="20"/>
      <c r="D106" s="20"/>
      <c r="E106" s="20"/>
      <c r="F106" s="20"/>
      <c r="G106" s="28"/>
      <c r="H106" s="28"/>
      <c r="I106" s="28"/>
      <c r="J106" s="28"/>
      <c r="BT106" s="28"/>
      <c r="BU106" s="28"/>
      <c r="BV106" s="28"/>
      <c r="CN106" s="28"/>
    </row>
    <row r="107" spans="1:92">
      <c r="A107" s="35"/>
      <c r="B107" s="33" t="s">
        <v>195</v>
      </c>
      <c r="C107" s="20">
        <f t="shared" ref="C107:F109" si="28">C108</f>
        <v>0</v>
      </c>
      <c r="D107" s="20">
        <f t="shared" si="28"/>
        <v>0</v>
      </c>
      <c r="E107" s="20">
        <f t="shared" si="28"/>
        <v>0</v>
      </c>
      <c r="F107" s="20">
        <f t="shared" si="28"/>
        <v>0</v>
      </c>
      <c r="G107" s="28"/>
      <c r="H107" s="28"/>
      <c r="I107" s="28"/>
      <c r="J107" s="28"/>
      <c r="BT107" s="28"/>
      <c r="BU107" s="28"/>
      <c r="BV107" s="28"/>
      <c r="CN107" s="28"/>
    </row>
    <row r="108" spans="1:92">
      <c r="A108" s="18" t="s">
        <v>196</v>
      </c>
      <c r="B108" s="33" t="s">
        <v>197</v>
      </c>
      <c r="C108" s="20">
        <f t="shared" si="28"/>
        <v>0</v>
      </c>
      <c r="D108" s="20">
        <f t="shared" si="28"/>
        <v>0</v>
      </c>
      <c r="E108" s="20">
        <f t="shared" si="28"/>
        <v>0</v>
      </c>
      <c r="F108" s="20">
        <f t="shared" si="28"/>
        <v>0</v>
      </c>
      <c r="G108" s="28"/>
      <c r="H108" s="28"/>
      <c r="I108" s="28"/>
      <c r="J108" s="28"/>
      <c r="BT108" s="28"/>
      <c r="BU108" s="28"/>
      <c r="BV108" s="28"/>
      <c r="CN108" s="28"/>
    </row>
    <row r="109" spans="1:92" ht="25.5">
      <c r="A109" s="18" t="s">
        <v>198</v>
      </c>
      <c r="B109" s="33" t="s">
        <v>199</v>
      </c>
      <c r="C109" s="20">
        <f t="shared" si="28"/>
        <v>0</v>
      </c>
      <c r="D109" s="20">
        <f t="shared" si="28"/>
        <v>0</v>
      </c>
      <c r="E109" s="20">
        <f t="shared" si="28"/>
        <v>0</v>
      </c>
      <c r="F109" s="20">
        <f t="shared" si="28"/>
        <v>0</v>
      </c>
      <c r="G109" s="28"/>
      <c r="H109" s="28"/>
      <c r="I109" s="28"/>
      <c r="J109" s="28"/>
      <c r="BT109" s="28"/>
      <c r="BU109" s="28"/>
      <c r="BV109" s="28"/>
      <c r="CN109" s="28"/>
    </row>
    <row r="110" spans="1:92">
      <c r="A110" s="18" t="s">
        <v>200</v>
      </c>
      <c r="B110" s="34" t="s">
        <v>201</v>
      </c>
      <c r="C110" s="16"/>
      <c r="D110" s="16"/>
      <c r="E110" s="19"/>
      <c r="F110" s="20"/>
      <c r="CN110" s="28"/>
    </row>
    <row r="111" spans="1:92" ht="12" customHeight="1">
      <c r="A111" s="32" t="s">
        <v>202</v>
      </c>
      <c r="B111" s="32" t="s">
        <v>203</v>
      </c>
      <c r="C111" s="20">
        <f t="shared" ref="C111:F111" si="29">C112</f>
        <v>0</v>
      </c>
      <c r="D111" s="20">
        <f t="shared" si="29"/>
        <v>0</v>
      </c>
      <c r="E111" s="20">
        <f t="shared" si="29"/>
        <v>-828041</v>
      </c>
      <c r="F111" s="20">
        <f t="shared" si="29"/>
        <v>-1802900</v>
      </c>
      <c r="CN111" s="28"/>
    </row>
    <row r="112" spans="1:92" ht="25.5">
      <c r="A112" s="18" t="s">
        <v>204</v>
      </c>
      <c r="B112" s="18" t="s">
        <v>205</v>
      </c>
      <c r="C112" s="16"/>
      <c r="D112" s="16"/>
      <c r="E112" s="139">
        <v>-828041</v>
      </c>
      <c r="F112" s="139">
        <v>-1802900</v>
      </c>
      <c r="CN112" s="28"/>
    </row>
    <row r="113" spans="1:92" ht="15">
      <c r="A113" s="37"/>
      <c r="B113" s="128" t="s">
        <v>518</v>
      </c>
      <c r="C113" s="41"/>
      <c r="D113" s="131"/>
      <c r="E113" s="41"/>
      <c r="CN113" s="28"/>
    </row>
    <row r="114" spans="1:92" ht="15">
      <c r="A114" s="37"/>
      <c r="B114" s="39"/>
      <c r="C114" s="41"/>
      <c r="D114" s="131"/>
      <c r="E114" s="41"/>
      <c r="CN114" s="28"/>
    </row>
    <row r="115" spans="1:92" ht="15.75">
      <c r="A115" s="129" t="s">
        <v>519</v>
      </c>
      <c r="B115" s="130"/>
      <c r="C115" s="41"/>
      <c r="D115" s="131"/>
      <c r="E115" s="41"/>
      <c r="CN115" s="28"/>
    </row>
    <row r="116" spans="1:92" ht="15">
      <c r="B116" s="132"/>
      <c r="C116" s="41"/>
      <c r="D116" s="131"/>
      <c r="E116" s="41"/>
      <c r="CN116" s="28"/>
    </row>
    <row r="117" spans="1:92" ht="15.75">
      <c r="A117" s="133"/>
      <c r="B117" s="134" t="s">
        <v>520</v>
      </c>
      <c r="C117" s="41"/>
      <c r="D117" s="135" t="s">
        <v>521</v>
      </c>
      <c r="E117" s="41"/>
      <c r="CN117" s="28"/>
    </row>
    <row r="118" spans="1:92" ht="15">
      <c r="B118" s="28" t="s">
        <v>528</v>
      </c>
      <c r="C118" s="41"/>
      <c r="D118" s="136" t="s">
        <v>523</v>
      </c>
      <c r="E118" s="41"/>
      <c r="CN118" s="28"/>
    </row>
    <row r="119" spans="1:92" ht="15">
      <c r="A119" s="37"/>
      <c r="B119" s="39"/>
      <c r="C119" s="41"/>
      <c r="D119" s="136"/>
      <c r="E119" s="41"/>
      <c r="CN119" s="28"/>
    </row>
    <row r="120" spans="1:92" ht="15">
      <c r="A120" s="37"/>
      <c r="B120" s="39"/>
      <c r="C120" s="41"/>
      <c r="D120" s="136"/>
      <c r="E120" s="41"/>
      <c r="CN120" s="28"/>
    </row>
    <row r="121" spans="1:92" ht="15">
      <c r="A121" s="37"/>
      <c r="B121" s="39"/>
      <c r="C121" s="41"/>
      <c r="D121" s="136"/>
      <c r="E121" s="41"/>
      <c r="CN121" s="28"/>
    </row>
    <row r="122" spans="1:92" ht="15">
      <c r="A122" s="37"/>
      <c r="B122" s="39"/>
      <c r="C122" s="41"/>
      <c r="D122" s="137" t="s">
        <v>524</v>
      </c>
      <c r="E122" s="41"/>
      <c r="CN122" s="28"/>
    </row>
    <row r="123" spans="1:92" ht="15">
      <c r="A123" s="37"/>
      <c r="B123" s="39"/>
      <c r="C123" s="41"/>
      <c r="D123" s="136" t="s">
        <v>525</v>
      </c>
      <c r="E123" s="41"/>
      <c r="CN123" s="28"/>
    </row>
    <row r="124" spans="1:92" ht="15">
      <c r="A124" s="37"/>
      <c r="B124" s="39"/>
      <c r="C124" s="41"/>
      <c r="D124" s="41"/>
      <c r="E124" s="41"/>
      <c r="CN124" s="28"/>
    </row>
    <row r="125" spans="1:92" ht="15">
      <c r="A125" s="37"/>
      <c r="B125" s="39"/>
      <c r="C125" s="41"/>
      <c r="D125" s="41"/>
      <c r="E125" s="41"/>
      <c r="CN125" s="28"/>
    </row>
    <row r="126" spans="1:92" ht="15">
      <c r="A126" s="37"/>
      <c r="B126" s="39"/>
      <c r="C126" s="41"/>
      <c r="D126" s="138" t="s">
        <v>526</v>
      </c>
      <c r="E126" s="41"/>
      <c r="CN126" s="28"/>
    </row>
    <row r="127" spans="1:92" ht="15">
      <c r="A127" s="37"/>
      <c r="B127" s="39"/>
      <c r="C127" s="41"/>
      <c r="D127" s="28" t="s">
        <v>527</v>
      </c>
      <c r="E127" s="41"/>
      <c r="CN127" s="28"/>
    </row>
    <row r="128" spans="1:92">
      <c r="CN128" s="28"/>
    </row>
    <row r="129" spans="92:92">
      <c r="CN129" s="28"/>
    </row>
    <row r="130" spans="92:92">
      <c r="CN130" s="28"/>
    </row>
    <row r="131" spans="92:92">
      <c r="CN131" s="28"/>
    </row>
    <row r="132" spans="92:92">
      <c r="CN132" s="28"/>
    </row>
    <row r="133" spans="92:92">
      <c r="CN133" s="28"/>
    </row>
    <row r="134" spans="92:92">
      <c r="CN134" s="28"/>
    </row>
    <row r="135" spans="92:92">
      <c r="CN135" s="28"/>
    </row>
    <row r="136" spans="92:92">
      <c r="CN136" s="28"/>
    </row>
    <row r="137" spans="92:92">
      <c r="CN137" s="28"/>
    </row>
    <row r="138" spans="92:92">
      <c r="CN138" s="28"/>
    </row>
    <row r="139" spans="92:92">
      <c r="CN139" s="28"/>
    </row>
    <row r="140" spans="92:92">
      <c r="CN140" s="28"/>
    </row>
    <row r="141" spans="92:92">
      <c r="CN141" s="28"/>
    </row>
    <row r="142" spans="92:92">
      <c r="CN142" s="28"/>
    </row>
    <row r="143" spans="92:92">
      <c r="CN143" s="28"/>
    </row>
    <row r="144" spans="92:92">
      <c r="CN144" s="28"/>
    </row>
    <row r="145" spans="92:92">
      <c r="CN145" s="28"/>
    </row>
    <row r="146" spans="92:92">
      <c r="CN146" s="28"/>
    </row>
    <row r="147" spans="92:92">
      <c r="CN147" s="28"/>
    </row>
    <row r="148" spans="92:92">
      <c r="CN148" s="28"/>
    </row>
    <row r="149" spans="92:92">
      <c r="CN149" s="28"/>
    </row>
    <row r="150" spans="92:92">
      <c r="CN150" s="28"/>
    </row>
    <row r="151" spans="92:92">
      <c r="CN151" s="28"/>
    </row>
    <row r="152" spans="92:92">
      <c r="CN152" s="28"/>
    </row>
    <row r="153" spans="92:92">
      <c r="CN153" s="28"/>
    </row>
    <row r="154" spans="92:92">
      <c r="CN154" s="28"/>
    </row>
    <row r="155" spans="92:92">
      <c r="CN155" s="28"/>
    </row>
    <row r="156" spans="92:92">
      <c r="CN156" s="28"/>
    </row>
    <row r="157" spans="92:92">
      <c r="CN157" s="28"/>
    </row>
  </sheetData>
  <protectedRanges>
    <protectedRange sqref="E83:F84 C25:F25 C57:F57 E52:F52 E88:F90 C59:F59 C67:F68 C82:F82 E95:F95 E98:F99 E101:F102 E19:F23" name="Zonă1" securityDescriptor="O:WDG:WDD:(A;;CC;;;AN)(A;;CC;;;AU)(A;;CC;;;WD)"/>
    <protectedRange sqref="E18:F18" name="Zonă1_2_2" securityDescriptor="O:WDG:WDD:(A;;CC;;;AN)(A;;CC;;;AU)(A;;CC;;;WD)"/>
    <protectedRange sqref="E24:F24" name="Zonă1_3_2" securityDescriptor="O:WDG:WDD:(A;;CC;;;AN)(A;;CC;;;AU)(A;;CC;;;WD)"/>
    <protectedRange sqref="E26:F28" name="Zonă1_4_2" securityDescriptor="O:WDG:WDD:(A;;CC;;;AN)(A;;CC;;;AU)(A;;CC;;;WD)"/>
    <protectedRange sqref="E31:F51" name="Zonă1_6_2" securityDescriptor="O:WDG:WDD:(A;;CC;;;AN)(A;;CC;;;AU)(A;;CC;;;WD)"/>
    <protectedRange sqref="E56:F56" name="Zonă1_7_2" securityDescriptor="O:WDG:WDD:(A;;CC;;;AN)(A;;CC;;;AU)(A;;CC;;;WD)"/>
    <protectedRange sqref="E64:F64" name="Zonă1_8_2" securityDescriptor="O:WDG:WDD:(A;;CC;;;AN)(A;;CC;;;AU)(A;;CC;;;WD)"/>
    <protectedRange sqref="E73:F81 F72" name="Zonă1_5" securityDescriptor="O:WDG:WDD:(A;;CC;;;AN)(A;;CC;;;AU)(A;;CC;;;WD)"/>
  </protectedRanges>
  <mergeCells count="32">
    <mergeCell ref="EX5:FB5"/>
    <mergeCell ref="FC5:FG5"/>
    <mergeCell ref="DT5:DX5"/>
    <mergeCell ref="DY5:EC5"/>
    <mergeCell ref="ED5:EH5"/>
    <mergeCell ref="EI5:EM5"/>
    <mergeCell ref="EN5:ER5"/>
    <mergeCell ref="ES5:EW5"/>
    <mergeCell ref="DO5:DS5"/>
    <mergeCell ref="BL5:BP5"/>
    <mergeCell ref="BQ5:BU5"/>
    <mergeCell ref="BV5:BZ5"/>
    <mergeCell ref="CA5:CE5"/>
    <mergeCell ref="CF5:CJ5"/>
    <mergeCell ref="CK5:CO5"/>
    <mergeCell ref="CP5:CT5"/>
    <mergeCell ref="CU5:CY5"/>
    <mergeCell ref="CZ5:DD5"/>
    <mergeCell ref="DE5:DI5"/>
    <mergeCell ref="DJ5:DN5"/>
    <mergeCell ref="BG5:BK5"/>
    <mergeCell ref="G5:H5"/>
    <mergeCell ref="I5:M5"/>
    <mergeCell ref="N5:R5"/>
    <mergeCell ref="S5:W5"/>
    <mergeCell ref="X5:AB5"/>
    <mergeCell ref="AC5:AG5"/>
    <mergeCell ref="AH5:AL5"/>
    <mergeCell ref="AM5:AQ5"/>
    <mergeCell ref="AR5:AV5"/>
    <mergeCell ref="AW5:BA5"/>
    <mergeCell ref="BB5:BF5"/>
  </mergeCells>
  <pageMargins left="0.75" right="0.75" top="1" bottom="1" header="0.5" footer="0.5"/>
  <pageSetup paperSize="9" scale="6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T307"/>
  <sheetViews>
    <sheetView tabSelected="1" zoomScale="90" zoomScaleNormal="90" workbookViewId="0">
      <pane xSplit="3" ySplit="7" topLeftCell="D100" activePane="bottomRight" state="frozen"/>
      <selection activeCell="G7" sqref="G7:H290"/>
      <selection pane="topRight" activeCell="G7" sqref="G7:H290"/>
      <selection pane="bottomLeft" activeCell="G7" sqref="G7:H290"/>
      <selection pane="bottomRight" activeCell="K106" sqref="K106"/>
    </sheetView>
  </sheetViews>
  <sheetFormatPr defaultRowHeight="15"/>
  <cols>
    <col min="1" max="1" width="14.42578125" style="37" customWidth="1"/>
    <col min="2" max="2" width="71.28515625" style="39" customWidth="1"/>
    <col min="3" max="3" width="0.42578125" style="39" customWidth="1"/>
    <col min="4" max="4" width="16.28515625" style="39" customWidth="1"/>
    <col min="5" max="5" width="15.42578125" style="39" customWidth="1"/>
    <col min="6" max="6" width="15.7109375" style="39" bestFit="1" customWidth="1"/>
    <col min="7" max="7" width="15.42578125" style="39" bestFit="1" customWidth="1"/>
    <col min="8" max="8" width="14.5703125" style="39" bestFit="1" customWidth="1"/>
    <col min="9" max="9" width="10.42578125" style="40" bestFit="1" customWidth="1"/>
    <col min="10" max="10" width="11.5703125" style="40" bestFit="1" customWidth="1"/>
    <col min="11" max="16384" width="9.140625" style="40"/>
  </cols>
  <sheetData>
    <row r="1" spans="1:11">
      <c r="A1" s="124" t="s">
        <v>516</v>
      </c>
    </row>
    <row r="2" spans="1:11" ht="20.25">
      <c r="B2" s="105" t="s">
        <v>517</v>
      </c>
      <c r="C2" s="40"/>
      <c r="D2" s="40"/>
      <c r="E2" s="40"/>
      <c r="F2" s="40"/>
      <c r="G2" s="40"/>
      <c r="H2" s="40"/>
    </row>
    <row r="3" spans="1:11">
      <c r="B3" s="38"/>
      <c r="C3" s="40"/>
      <c r="D3" s="40"/>
      <c r="E3" s="40"/>
      <c r="F3" s="40"/>
      <c r="G3" s="40"/>
      <c r="H3" s="40"/>
    </row>
    <row r="4" spans="1:11">
      <c r="B4" s="38"/>
      <c r="C4" s="38"/>
      <c r="D4" s="41"/>
    </row>
    <row r="5" spans="1:11">
      <c r="D5" s="42"/>
      <c r="E5" s="42"/>
      <c r="F5" s="43"/>
      <c r="G5" s="44"/>
      <c r="H5" s="45" t="s">
        <v>0</v>
      </c>
    </row>
    <row r="6" spans="1:11" s="48" customFormat="1" ht="120">
      <c r="A6" s="46"/>
      <c r="B6" s="47" t="s">
        <v>2</v>
      </c>
      <c r="C6" s="47"/>
      <c r="D6" s="47" t="s">
        <v>531</v>
      </c>
      <c r="E6" s="47" t="s">
        <v>532</v>
      </c>
      <c r="F6" s="47" t="s">
        <v>533</v>
      </c>
      <c r="G6" s="47" t="s">
        <v>206</v>
      </c>
      <c r="H6" s="47" t="s">
        <v>207</v>
      </c>
    </row>
    <row r="7" spans="1:11">
      <c r="A7" s="49"/>
      <c r="B7" s="50" t="s">
        <v>208</v>
      </c>
      <c r="C7" s="50"/>
      <c r="D7" s="51"/>
      <c r="E7" s="51"/>
      <c r="F7" s="51"/>
      <c r="G7" s="51"/>
      <c r="H7" s="51"/>
    </row>
    <row r="8" spans="1:11" s="56" customFormat="1" ht="16.5" customHeight="1">
      <c r="A8" s="52" t="s">
        <v>209</v>
      </c>
      <c r="B8" s="53" t="s">
        <v>210</v>
      </c>
      <c r="C8" s="107">
        <f t="shared" ref="C8:H8" si="0">+C9+C17</f>
        <v>0</v>
      </c>
      <c r="D8" s="107">
        <f t="shared" si="0"/>
        <v>901143240</v>
      </c>
      <c r="E8" s="107">
        <f t="shared" si="0"/>
        <v>878056380</v>
      </c>
      <c r="F8" s="107">
        <f t="shared" si="0"/>
        <v>547865930</v>
      </c>
      <c r="G8" s="107">
        <f t="shared" si="0"/>
        <v>536987865.24000001</v>
      </c>
      <c r="H8" s="107">
        <f t="shared" si="0"/>
        <v>76756574.390000001</v>
      </c>
      <c r="I8" s="55"/>
      <c r="J8" s="55"/>
      <c r="K8" s="55"/>
    </row>
    <row r="9" spans="1:11" s="56" customFormat="1">
      <c r="A9" s="52" t="s">
        <v>211</v>
      </c>
      <c r="B9" s="57" t="s">
        <v>212</v>
      </c>
      <c r="C9" s="107">
        <f>+C10+C11+C14+C12+C13+C16+C253+C15</f>
        <v>0</v>
      </c>
      <c r="D9" s="107">
        <f t="shared" ref="D9:H9" si="1">+D10+D11+D14+D12+D13+D16+D253+D15</f>
        <v>900842240</v>
      </c>
      <c r="E9" s="107">
        <f t="shared" si="1"/>
        <v>877755380</v>
      </c>
      <c r="F9" s="107">
        <f t="shared" si="1"/>
        <v>547629930</v>
      </c>
      <c r="G9" s="107">
        <f t="shared" si="1"/>
        <v>536751934.48000002</v>
      </c>
      <c r="H9" s="107">
        <f t="shared" si="1"/>
        <v>76603635.469999999</v>
      </c>
      <c r="I9" s="55"/>
      <c r="J9" s="55"/>
      <c r="K9" s="55"/>
    </row>
    <row r="10" spans="1:11" s="56" customFormat="1">
      <c r="A10" s="52" t="s">
        <v>213</v>
      </c>
      <c r="B10" s="57" t="s">
        <v>214</v>
      </c>
      <c r="C10" s="107">
        <f t="shared" ref="C10:H10" si="2">+C24</f>
        <v>0</v>
      </c>
      <c r="D10" s="107">
        <f t="shared" si="2"/>
        <v>5931000</v>
      </c>
      <c r="E10" s="107">
        <f t="shared" si="2"/>
        <v>5931000</v>
      </c>
      <c r="F10" s="107">
        <f t="shared" si="2"/>
        <v>3032230</v>
      </c>
      <c r="G10" s="107">
        <f t="shared" si="2"/>
        <v>3026580</v>
      </c>
      <c r="H10" s="107">
        <f t="shared" si="2"/>
        <v>509471</v>
      </c>
      <c r="I10" s="55"/>
      <c r="J10" s="55"/>
      <c r="K10" s="55"/>
    </row>
    <row r="11" spans="1:11" s="56" customFormat="1" ht="16.5" customHeight="1">
      <c r="A11" s="52" t="s">
        <v>215</v>
      </c>
      <c r="B11" s="57" t="s">
        <v>216</v>
      </c>
      <c r="C11" s="107">
        <f>+C44</f>
        <v>0</v>
      </c>
      <c r="D11" s="107">
        <f t="shared" ref="D11:H11" si="3">+D44</f>
        <v>610826880</v>
      </c>
      <c r="E11" s="107">
        <f t="shared" si="3"/>
        <v>587740020</v>
      </c>
      <c r="F11" s="107">
        <f t="shared" si="3"/>
        <v>376728910</v>
      </c>
      <c r="G11" s="107">
        <f t="shared" si="3"/>
        <v>376125158.49999994</v>
      </c>
      <c r="H11" s="107">
        <f t="shared" si="3"/>
        <v>55502464.789999999</v>
      </c>
      <c r="I11" s="55"/>
      <c r="J11" s="55"/>
      <c r="K11" s="55"/>
    </row>
    <row r="12" spans="1:11" s="56" customFormat="1">
      <c r="A12" s="52" t="s">
        <v>217</v>
      </c>
      <c r="B12" s="57" t="s">
        <v>218</v>
      </c>
      <c r="C12" s="107">
        <f>+C72</f>
        <v>0</v>
      </c>
      <c r="D12" s="107">
        <f t="shared" ref="D12:H12" si="4">+D72</f>
        <v>0</v>
      </c>
      <c r="E12" s="107">
        <f t="shared" si="4"/>
        <v>0</v>
      </c>
      <c r="F12" s="107">
        <f t="shared" si="4"/>
        <v>0</v>
      </c>
      <c r="G12" s="107">
        <f t="shared" si="4"/>
        <v>0</v>
      </c>
      <c r="H12" s="107">
        <f t="shared" si="4"/>
        <v>0</v>
      </c>
      <c r="I12" s="55"/>
      <c r="J12" s="55"/>
      <c r="K12" s="55"/>
    </row>
    <row r="13" spans="1:11" s="56" customFormat="1" ht="30">
      <c r="A13" s="52" t="s">
        <v>219</v>
      </c>
      <c r="B13" s="57" t="s">
        <v>220</v>
      </c>
      <c r="C13" s="107">
        <f>C254</f>
        <v>0</v>
      </c>
      <c r="D13" s="107">
        <f t="shared" ref="D13:H13" si="5">D254</f>
        <v>215248360</v>
      </c>
      <c r="E13" s="107">
        <f t="shared" si="5"/>
        <v>215248360</v>
      </c>
      <c r="F13" s="107">
        <f t="shared" si="5"/>
        <v>129836290</v>
      </c>
      <c r="G13" s="107">
        <f t="shared" si="5"/>
        <v>125033023</v>
      </c>
      <c r="H13" s="107">
        <f t="shared" si="5"/>
        <v>20634387</v>
      </c>
      <c r="I13" s="55"/>
      <c r="J13" s="55"/>
      <c r="K13" s="55"/>
    </row>
    <row r="14" spans="1:11" s="56" customFormat="1" ht="16.5" customHeight="1">
      <c r="A14" s="52" t="s">
        <v>221</v>
      </c>
      <c r="B14" s="57" t="s">
        <v>222</v>
      </c>
      <c r="C14" s="107">
        <f>C267</f>
        <v>0</v>
      </c>
      <c r="D14" s="107">
        <f t="shared" ref="D14:H14" si="6">D267</f>
        <v>68804000</v>
      </c>
      <c r="E14" s="107">
        <f t="shared" si="6"/>
        <v>68804000</v>
      </c>
      <c r="F14" s="107">
        <f t="shared" si="6"/>
        <v>38026000</v>
      </c>
      <c r="G14" s="107">
        <f t="shared" si="6"/>
        <v>35565684</v>
      </c>
      <c r="H14" s="107">
        <f t="shared" si="6"/>
        <v>0</v>
      </c>
      <c r="I14" s="55"/>
      <c r="J14" s="55"/>
      <c r="K14" s="55"/>
    </row>
    <row r="15" spans="1:11" s="56" customFormat="1" ht="30">
      <c r="A15" s="52" t="s">
        <v>223</v>
      </c>
      <c r="B15" s="57" t="s">
        <v>224</v>
      </c>
      <c r="C15" s="107">
        <f>C276</f>
        <v>0</v>
      </c>
      <c r="D15" s="107">
        <f t="shared" ref="D15:H15" si="7">D276</f>
        <v>0</v>
      </c>
      <c r="E15" s="107">
        <f t="shared" si="7"/>
        <v>0</v>
      </c>
      <c r="F15" s="107">
        <f t="shared" si="7"/>
        <v>0</v>
      </c>
      <c r="G15" s="107">
        <f t="shared" si="7"/>
        <v>0</v>
      </c>
      <c r="H15" s="107">
        <f t="shared" si="7"/>
        <v>0</v>
      </c>
      <c r="I15" s="55"/>
      <c r="J15" s="55"/>
      <c r="K15" s="55"/>
    </row>
    <row r="16" spans="1:11" s="56" customFormat="1" ht="16.5" customHeight="1">
      <c r="A16" s="52" t="s">
        <v>225</v>
      </c>
      <c r="B16" s="57" t="s">
        <v>226</v>
      </c>
      <c r="C16" s="107">
        <f>C75</f>
        <v>0</v>
      </c>
      <c r="D16" s="107">
        <f t="shared" ref="D16:H16" si="8">D75</f>
        <v>32000</v>
      </c>
      <c r="E16" s="107">
        <f t="shared" si="8"/>
        <v>32000</v>
      </c>
      <c r="F16" s="107">
        <f t="shared" si="8"/>
        <v>6500</v>
      </c>
      <c r="G16" s="107">
        <f t="shared" si="8"/>
        <v>5118</v>
      </c>
      <c r="H16" s="107">
        <f t="shared" si="8"/>
        <v>960</v>
      </c>
      <c r="I16" s="55"/>
      <c r="J16" s="55"/>
      <c r="K16" s="55"/>
    </row>
    <row r="17" spans="1:247" s="56" customFormat="1" ht="16.5" customHeight="1">
      <c r="A17" s="52" t="s">
        <v>227</v>
      </c>
      <c r="B17" s="57" t="s">
        <v>228</v>
      </c>
      <c r="C17" s="107">
        <f>C78</f>
        <v>0</v>
      </c>
      <c r="D17" s="107">
        <f t="shared" ref="D17:H17" si="9">D78</f>
        <v>301000</v>
      </c>
      <c r="E17" s="107">
        <f t="shared" si="9"/>
        <v>301000</v>
      </c>
      <c r="F17" s="107">
        <f t="shared" si="9"/>
        <v>236000</v>
      </c>
      <c r="G17" s="107">
        <f t="shared" si="9"/>
        <v>235930.76</v>
      </c>
      <c r="H17" s="107">
        <f t="shared" si="9"/>
        <v>152938.92000000001</v>
      </c>
      <c r="I17" s="55"/>
      <c r="J17" s="55"/>
      <c r="K17" s="55"/>
    </row>
    <row r="18" spans="1:247" s="56" customFormat="1">
      <c r="A18" s="52" t="s">
        <v>229</v>
      </c>
      <c r="B18" s="57" t="s">
        <v>230</v>
      </c>
      <c r="C18" s="107">
        <f>C79</f>
        <v>0</v>
      </c>
      <c r="D18" s="107">
        <f t="shared" ref="D18:H18" si="10">D79</f>
        <v>301000</v>
      </c>
      <c r="E18" s="107">
        <f t="shared" si="10"/>
        <v>301000</v>
      </c>
      <c r="F18" s="107">
        <f t="shared" si="10"/>
        <v>236000</v>
      </c>
      <c r="G18" s="107">
        <f t="shared" si="10"/>
        <v>235930.76</v>
      </c>
      <c r="H18" s="107">
        <f t="shared" si="10"/>
        <v>152938.92000000001</v>
      </c>
      <c r="I18" s="55"/>
      <c r="J18" s="55"/>
      <c r="K18" s="55"/>
    </row>
    <row r="19" spans="1:247" s="56" customFormat="1" ht="30">
      <c r="A19" s="52" t="s">
        <v>231</v>
      </c>
      <c r="B19" s="57" t="s">
        <v>232</v>
      </c>
      <c r="C19" s="107">
        <f>C253+C275</f>
        <v>0</v>
      </c>
      <c r="D19" s="107">
        <f t="shared" ref="D19:H19" si="11">D253+D275</f>
        <v>0</v>
      </c>
      <c r="E19" s="107">
        <f t="shared" si="11"/>
        <v>0</v>
      </c>
      <c r="F19" s="107">
        <f t="shared" si="11"/>
        <v>0</v>
      </c>
      <c r="G19" s="107">
        <f t="shared" si="11"/>
        <v>-3005465.0199999996</v>
      </c>
      <c r="H19" s="107">
        <f t="shared" si="11"/>
        <v>-43647.32</v>
      </c>
      <c r="I19" s="55"/>
      <c r="J19" s="55"/>
      <c r="K19" s="55"/>
    </row>
    <row r="20" spans="1:247" s="56" customFormat="1" ht="16.5" customHeight="1">
      <c r="A20" s="52" t="s">
        <v>233</v>
      </c>
      <c r="B20" s="57" t="s">
        <v>234</v>
      </c>
      <c r="C20" s="107">
        <f t="shared" ref="C20:H20" si="12">+C21+C17</f>
        <v>0</v>
      </c>
      <c r="D20" s="107">
        <f t="shared" si="12"/>
        <v>901143240</v>
      </c>
      <c r="E20" s="107">
        <f t="shared" si="12"/>
        <v>878056380</v>
      </c>
      <c r="F20" s="107">
        <f t="shared" si="12"/>
        <v>547865930</v>
      </c>
      <c r="G20" s="107">
        <f t="shared" si="12"/>
        <v>536987865.24000001</v>
      </c>
      <c r="H20" s="107">
        <f t="shared" si="12"/>
        <v>76756574.390000001</v>
      </c>
      <c r="I20" s="55"/>
      <c r="J20" s="55"/>
      <c r="K20" s="55"/>
    </row>
    <row r="21" spans="1:247" s="56" customFormat="1">
      <c r="A21" s="52" t="s">
        <v>235</v>
      </c>
      <c r="B21" s="57" t="s">
        <v>212</v>
      </c>
      <c r="C21" s="107">
        <f>C10+C11+C12+C13+C14+C16+C253+C15</f>
        <v>0</v>
      </c>
      <c r="D21" s="107">
        <f t="shared" ref="D21:H21" si="13">D10+D11+D12+D13+D14+D16+D253+D15</f>
        <v>900842240</v>
      </c>
      <c r="E21" s="107">
        <f t="shared" si="13"/>
        <v>877755380</v>
      </c>
      <c r="F21" s="107">
        <f t="shared" si="13"/>
        <v>547629930</v>
      </c>
      <c r="G21" s="107">
        <f t="shared" si="13"/>
        <v>536751934.48000002</v>
      </c>
      <c r="H21" s="107">
        <f t="shared" si="13"/>
        <v>76603635.469999999</v>
      </c>
      <c r="I21" s="55"/>
      <c r="J21" s="55"/>
      <c r="K21" s="55"/>
    </row>
    <row r="22" spans="1:247" s="56" customFormat="1" ht="16.5" customHeight="1">
      <c r="A22" s="58" t="s">
        <v>236</v>
      </c>
      <c r="B22" s="57" t="s">
        <v>237</v>
      </c>
      <c r="C22" s="107">
        <f>+C23+C78+C253</f>
        <v>0</v>
      </c>
      <c r="D22" s="107">
        <f t="shared" ref="D22:H22" si="14">+D23+D78+D253</f>
        <v>832339240</v>
      </c>
      <c r="E22" s="107">
        <f t="shared" si="14"/>
        <v>809252380</v>
      </c>
      <c r="F22" s="107">
        <f t="shared" si="14"/>
        <v>509839930</v>
      </c>
      <c r="G22" s="107">
        <f t="shared" si="14"/>
        <v>501422181.23999995</v>
      </c>
      <c r="H22" s="107">
        <f t="shared" si="14"/>
        <v>76756574.390000001</v>
      </c>
      <c r="I22" s="55"/>
      <c r="J22" s="55"/>
      <c r="K22" s="55"/>
    </row>
    <row r="23" spans="1:247" s="56" customFormat="1" ht="16.5" customHeight="1">
      <c r="A23" s="52" t="s">
        <v>238</v>
      </c>
      <c r="B23" s="57" t="s">
        <v>212</v>
      </c>
      <c r="C23" s="107">
        <f>+C24+C44+C72+C254+C75+C276</f>
        <v>0</v>
      </c>
      <c r="D23" s="107">
        <f t="shared" ref="D23:H23" si="15">+D24+D44+D72+D254+D75+D276</f>
        <v>832038240</v>
      </c>
      <c r="E23" s="107">
        <f t="shared" si="15"/>
        <v>808951380</v>
      </c>
      <c r="F23" s="107">
        <f t="shared" si="15"/>
        <v>509603930</v>
      </c>
      <c r="G23" s="107">
        <f t="shared" si="15"/>
        <v>504189879.49999994</v>
      </c>
      <c r="H23" s="107">
        <f t="shared" si="15"/>
        <v>76647282.789999992</v>
      </c>
      <c r="I23" s="55"/>
      <c r="J23" s="55"/>
      <c r="K23" s="55"/>
    </row>
    <row r="24" spans="1:247" s="56" customFormat="1">
      <c r="A24" s="52" t="s">
        <v>239</v>
      </c>
      <c r="B24" s="57" t="s">
        <v>214</v>
      </c>
      <c r="C24" s="107">
        <f t="shared" ref="C24:H24" si="16">+C25+C37+C35</f>
        <v>0</v>
      </c>
      <c r="D24" s="107">
        <f t="shared" si="16"/>
        <v>5931000</v>
      </c>
      <c r="E24" s="107">
        <f t="shared" si="16"/>
        <v>5931000</v>
      </c>
      <c r="F24" s="107">
        <f t="shared" si="16"/>
        <v>3032230</v>
      </c>
      <c r="G24" s="107">
        <f t="shared" si="16"/>
        <v>3026580</v>
      </c>
      <c r="H24" s="107">
        <f t="shared" si="16"/>
        <v>509471</v>
      </c>
      <c r="I24" s="55"/>
      <c r="J24" s="55"/>
      <c r="K24" s="55"/>
    </row>
    <row r="25" spans="1:247" s="56" customFormat="1" ht="16.5" customHeight="1">
      <c r="A25" s="52" t="s">
        <v>240</v>
      </c>
      <c r="B25" s="57" t="s">
        <v>241</v>
      </c>
      <c r="C25" s="107">
        <f t="shared" ref="C25:H25" si="17">C26+C29+C30+C31+C33+C27+C28+C32</f>
        <v>0</v>
      </c>
      <c r="D25" s="107">
        <f t="shared" si="17"/>
        <v>5716450</v>
      </c>
      <c r="E25" s="107">
        <f t="shared" si="17"/>
        <v>5716450</v>
      </c>
      <c r="F25" s="107">
        <f t="shared" si="17"/>
        <v>2881530</v>
      </c>
      <c r="G25" s="107">
        <f t="shared" si="17"/>
        <v>2875880</v>
      </c>
      <c r="H25" s="107">
        <f t="shared" si="17"/>
        <v>495387</v>
      </c>
      <c r="I25" s="55"/>
      <c r="J25" s="55"/>
      <c r="K25" s="55"/>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c r="HU25" s="40"/>
      <c r="HV25" s="40"/>
      <c r="HW25" s="40"/>
      <c r="HX25" s="40"/>
      <c r="HY25" s="40"/>
      <c r="HZ25" s="40"/>
      <c r="IA25" s="40"/>
      <c r="IB25" s="40"/>
      <c r="IC25" s="40"/>
      <c r="ID25" s="40"/>
      <c r="IE25" s="40"/>
      <c r="IF25" s="40"/>
      <c r="IG25" s="40"/>
      <c r="IH25" s="40"/>
      <c r="II25" s="40"/>
      <c r="IJ25" s="40"/>
      <c r="IK25" s="40"/>
      <c r="IL25" s="40"/>
      <c r="IM25" s="40"/>
    </row>
    <row r="26" spans="1:247" s="56" customFormat="1" ht="16.5" customHeight="1">
      <c r="A26" s="59" t="s">
        <v>242</v>
      </c>
      <c r="B26" s="60" t="s">
        <v>243</v>
      </c>
      <c r="C26" s="108"/>
      <c r="D26" s="107">
        <v>4732450</v>
      </c>
      <c r="E26" s="107">
        <v>4732450</v>
      </c>
      <c r="F26" s="107">
        <v>2401340</v>
      </c>
      <c r="G26" s="108">
        <v>2399165</v>
      </c>
      <c r="H26" s="108">
        <v>415274</v>
      </c>
      <c r="I26" s="55"/>
      <c r="J26" s="55"/>
      <c r="K26" s="55"/>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40"/>
      <c r="HE26" s="40"/>
      <c r="HF26" s="40"/>
      <c r="HG26" s="40"/>
      <c r="HH26" s="40"/>
      <c r="HI26" s="40"/>
      <c r="HJ26" s="40"/>
      <c r="HK26" s="40"/>
      <c r="HL26" s="40"/>
      <c r="HM26" s="40"/>
      <c r="HN26" s="40"/>
      <c r="HO26" s="40"/>
      <c r="HP26" s="40"/>
      <c r="HQ26" s="40"/>
      <c r="HR26" s="40"/>
      <c r="HS26" s="40"/>
      <c r="HT26" s="40"/>
      <c r="HU26" s="40"/>
      <c r="HV26" s="40"/>
      <c r="HW26" s="40"/>
      <c r="HX26" s="40"/>
      <c r="HY26" s="40"/>
      <c r="HZ26" s="40"/>
      <c r="IA26" s="40"/>
      <c r="IB26" s="40"/>
      <c r="IC26" s="40"/>
      <c r="ID26" s="40"/>
      <c r="IE26" s="40"/>
      <c r="IF26" s="40"/>
      <c r="IG26" s="40"/>
      <c r="IH26" s="40"/>
      <c r="II26" s="40"/>
      <c r="IJ26" s="40"/>
      <c r="IK26" s="40"/>
      <c r="IL26" s="40"/>
      <c r="IM26" s="40"/>
    </row>
    <row r="27" spans="1:247" s="56" customFormat="1">
      <c r="A27" s="59" t="s">
        <v>244</v>
      </c>
      <c r="B27" s="60" t="s">
        <v>245</v>
      </c>
      <c r="C27" s="108"/>
      <c r="D27" s="107">
        <v>621000</v>
      </c>
      <c r="E27" s="107">
        <v>621000</v>
      </c>
      <c r="F27" s="107">
        <v>321660</v>
      </c>
      <c r="G27" s="108">
        <v>320999</v>
      </c>
      <c r="H27" s="108">
        <v>53974</v>
      </c>
      <c r="I27" s="55"/>
      <c r="J27" s="55"/>
      <c r="K27" s="55"/>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c r="ID27" s="40"/>
      <c r="IE27" s="40"/>
      <c r="IF27" s="40"/>
      <c r="IG27" s="40"/>
      <c r="IH27" s="40"/>
      <c r="II27" s="40"/>
      <c r="IJ27" s="40"/>
      <c r="IK27" s="40"/>
      <c r="IL27" s="40"/>
      <c r="IM27" s="40"/>
    </row>
    <row r="28" spans="1:247" s="56" customFormat="1">
      <c r="A28" s="59" t="s">
        <v>246</v>
      </c>
      <c r="B28" s="60" t="s">
        <v>247</v>
      </c>
      <c r="C28" s="108"/>
      <c r="D28" s="107">
        <v>9000</v>
      </c>
      <c r="E28" s="107">
        <v>9000</v>
      </c>
      <c r="F28" s="107">
        <v>5210</v>
      </c>
      <c r="G28" s="108">
        <v>5157</v>
      </c>
      <c r="H28" s="108">
        <v>958</v>
      </c>
      <c r="I28" s="55"/>
      <c r="J28" s="55"/>
      <c r="K28" s="55"/>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row>
    <row r="29" spans="1:247" s="56" customFormat="1" ht="16.5" customHeight="1">
      <c r="A29" s="59" t="s">
        <v>248</v>
      </c>
      <c r="B29" s="63" t="s">
        <v>249</v>
      </c>
      <c r="C29" s="108"/>
      <c r="D29" s="107">
        <v>15000</v>
      </c>
      <c r="E29" s="107">
        <v>15000</v>
      </c>
      <c r="F29" s="107">
        <v>7400</v>
      </c>
      <c r="G29" s="108">
        <v>7400</v>
      </c>
      <c r="H29" s="108">
        <v>1332</v>
      </c>
      <c r="I29" s="55"/>
      <c r="J29" s="55"/>
      <c r="K29" s="55"/>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c r="IB29" s="40"/>
      <c r="IC29" s="40"/>
      <c r="ID29" s="40"/>
      <c r="IE29" s="40"/>
      <c r="IF29" s="40"/>
      <c r="IG29" s="40"/>
      <c r="IH29" s="40"/>
      <c r="II29" s="40"/>
      <c r="IJ29" s="40"/>
      <c r="IK29" s="40"/>
      <c r="IL29" s="40"/>
      <c r="IM29" s="40"/>
    </row>
    <row r="30" spans="1:247" s="56" customFormat="1" ht="16.5" customHeight="1">
      <c r="A30" s="59" t="s">
        <v>250</v>
      </c>
      <c r="B30" s="63" t="s">
        <v>251</v>
      </c>
      <c r="C30" s="108"/>
      <c r="D30" s="107">
        <v>1000</v>
      </c>
      <c r="E30" s="107">
        <v>1000</v>
      </c>
      <c r="F30" s="107">
        <v>0</v>
      </c>
      <c r="G30" s="108">
        <v>0</v>
      </c>
      <c r="H30" s="108">
        <v>0</v>
      </c>
      <c r="I30" s="55"/>
      <c r="J30" s="55"/>
      <c r="K30" s="55"/>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40"/>
      <c r="HE30" s="40"/>
      <c r="HF30" s="40"/>
      <c r="HG30" s="40"/>
      <c r="HH30" s="40"/>
      <c r="HI30" s="40"/>
      <c r="HJ30" s="40"/>
      <c r="HK30" s="40"/>
      <c r="HL30" s="40"/>
      <c r="HM30" s="40"/>
      <c r="HN30" s="40"/>
      <c r="HO30" s="40"/>
      <c r="HP30" s="40"/>
      <c r="HQ30" s="40"/>
      <c r="HR30" s="40"/>
      <c r="HS30" s="40"/>
      <c r="HT30" s="40"/>
      <c r="HU30" s="40"/>
      <c r="HV30" s="40"/>
      <c r="HW30" s="40"/>
      <c r="HX30" s="40"/>
      <c r="HY30" s="40"/>
      <c r="HZ30" s="40"/>
      <c r="IA30" s="40"/>
      <c r="IB30" s="40"/>
      <c r="IC30" s="40"/>
      <c r="ID30" s="40"/>
      <c r="IE30" s="40"/>
      <c r="IF30" s="40"/>
      <c r="IG30" s="40"/>
      <c r="IH30" s="40"/>
      <c r="II30" s="40"/>
      <c r="IJ30" s="40"/>
      <c r="IK30" s="40"/>
      <c r="IL30" s="40"/>
      <c r="IM30" s="40"/>
    </row>
    <row r="31" spans="1:247" ht="16.5" customHeight="1">
      <c r="A31" s="59" t="s">
        <v>252</v>
      </c>
      <c r="B31" s="63" t="s">
        <v>253</v>
      </c>
      <c r="C31" s="108"/>
      <c r="D31" s="107"/>
      <c r="E31" s="107"/>
      <c r="F31" s="107"/>
      <c r="G31" s="108"/>
      <c r="H31" s="108"/>
      <c r="I31" s="55"/>
      <c r="J31" s="55"/>
      <c r="K31" s="55"/>
    </row>
    <row r="32" spans="1:247" ht="16.5" customHeight="1">
      <c r="A32" s="59" t="s">
        <v>254</v>
      </c>
      <c r="B32" s="63" t="s">
        <v>255</v>
      </c>
      <c r="C32" s="108"/>
      <c r="D32" s="107">
        <v>206000</v>
      </c>
      <c r="E32" s="107">
        <v>206000</v>
      </c>
      <c r="F32" s="107">
        <v>106590</v>
      </c>
      <c r="G32" s="108">
        <v>106356</v>
      </c>
      <c r="H32" s="108">
        <v>17836</v>
      </c>
      <c r="I32" s="55"/>
      <c r="J32" s="55"/>
      <c r="K32" s="55"/>
    </row>
    <row r="33" spans="1:247" ht="16.5" customHeight="1">
      <c r="A33" s="59" t="s">
        <v>256</v>
      </c>
      <c r="B33" s="63" t="s">
        <v>257</v>
      </c>
      <c r="C33" s="108"/>
      <c r="D33" s="107">
        <v>132000</v>
      </c>
      <c r="E33" s="107">
        <v>132000</v>
      </c>
      <c r="F33" s="107">
        <v>39330</v>
      </c>
      <c r="G33" s="108">
        <v>36803</v>
      </c>
      <c r="H33" s="108">
        <v>6013</v>
      </c>
      <c r="I33" s="55"/>
      <c r="J33" s="55"/>
      <c r="K33" s="55"/>
    </row>
    <row r="34" spans="1:247" ht="16.5" customHeight="1">
      <c r="A34" s="59"/>
      <c r="B34" s="63" t="s">
        <v>258</v>
      </c>
      <c r="C34" s="108"/>
      <c r="D34" s="54"/>
      <c r="E34" s="54"/>
      <c r="F34" s="54"/>
      <c r="G34" s="62"/>
      <c r="H34" s="62"/>
      <c r="I34" s="55"/>
      <c r="J34" s="55"/>
      <c r="K34" s="55"/>
    </row>
    <row r="35" spans="1:247" ht="16.5" customHeight="1">
      <c r="A35" s="59" t="s">
        <v>259</v>
      </c>
      <c r="B35" s="57" t="s">
        <v>260</v>
      </c>
      <c r="C35" s="108">
        <f t="shared" ref="C35:H35" si="18">C36</f>
        <v>0</v>
      </c>
      <c r="D35" s="108">
        <f t="shared" si="18"/>
        <v>85550</v>
      </c>
      <c r="E35" s="108">
        <f t="shared" si="18"/>
        <v>85550</v>
      </c>
      <c r="F35" s="108">
        <f t="shared" si="18"/>
        <v>85550</v>
      </c>
      <c r="G35" s="108">
        <f t="shared" si="18"/>
        <v>85550</v>
      </c>
      <c r="H35" s="108">
        <f t="shared" si="18"/>
        <v>2900</v>
      </c>
      <c r="I35" s="55"/>
      <c r="J35" s="55"/>
      <c r="K35" s="55"/>
    </row>
    <row r="36" spans="1:247" ht="16.5" customHeight="1">
      <c r="A36" s="59" t="s">
        <v>261</v>
      </c>
      <c r="B36" s="63" t="s">
        <v>262</v>
      </c>
      <c r="C36" s="108"/>
      <c r="D36" s="107">
        <v>85550</v>
      </c>
      <c r="E36" s="107">
        <v>85550</v>
      </c>
      <c r="F36" s="107">
        <v>85550</v>
      </c>
      <c r="G36" s="86">
        <v>85550</v>
      </c>
      <c r="H36" s="86">
        <v>2900</v>
      </c>
      <c r="I36" s="55"/>
      <c r="J36" s="55"/>
      <c r="K36" s="55"/>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c r="EB36" s="56"/>
      <c r="EC36" s="56"/>
      <c r="ED36" s="56"/>
      <c r="EE36" s="56"/>
      <c r="EF36" s="56"/>
      <c r="EG36" s="56"/>
      <c r="EH36" s="56"/>
      <c r="EI36" s="56"/>
      <c r="EJ36" s="56"/>
      <c r="EK36" s="56"/>
      <c r="EL36" s="56"/>
      <c r="EM36" s="56"/>
      <c r="EN36" s="56"/>
      <c r="EO36" s="56"/>
      <c r="EP36" s="56"/>
      <c r="EQ36" s="56"/>
      <c r="ER36" s="56"/>
      <c r="ES36" s="56"/>
      <c r="ET36" s="56"/>
      <c r="EU36" s="56"/>
      <c r="EV36" s="56"/>
      <c r="EW36" s="56"/>
      <c r="EX36" s="56"/>
      <c r="EY36" s="56"/>
      <c r="EZ36" s="56"/>
      <c r="FA36" s="56"/>
      <c r="FB36" s="56"/>
      <c r="FC36" s="56"/>
      <c r="FD36" s="56"/>
      <c r="FE36" s="56"/>
      <c r="FF36" s="56"/>
      <c r="FG36" s="56"/>
      <c r="FH36" s="56"/>
      <c r="FI36" s="56"/>
      <c r="FJ36" s="56"/>
      <c r="FK36" s="56"/>
      <c r="FL36" s="56"/>
      <c r="FM36" s="56"/>
      <c r="FN36" s="56"/>
      <c r="FO36" s="56"/>
      <c r="FP36" s="56"/>
      <c r="FQ36" s="56"/>
      <c r="FR36" s="56"/>
      <c r="FS36" s="56"/>
      <c r="FT36" s="56"/>
      <c r="FU36" s="56"/>
      <c r="FV36" s="56"/>
      <c r="FW36" s="56"/>
      <c r="FX36" s="56"/>
      <c r="FY36" s="56"/>
      <c r="FZ36" s="56"/>
      <c r="GA36" s="56"/>
      <c r="GB36" s="56"/>
      <c r="GC36" s="56"/>
      <c r="GD36" s="56"/>
      <c r="GE36" s="56"/>
      <c r="GF36" s="56"/>
      <c r="GG36" s="56"/>
      <c r="GH36" s="56"/>
      <c r="GI36" s="56"/>
      <c r="GJ36" s="56"/>
      <c r="GK36" s="56"/>
      <c r="GL36" s="56"/>
      <c r="GM36" s="56"/>
      <c r="GN36" s="56"/>
      <c r="GO36" s="56"/>
      <c r="GP36" s="56"/>
      <c r="GQ36" s="56"/>
      <c r="GR36" s="56"/>
      <c r="GS36" s="56"/>
      <c r="GT36" s="56"/>
      <c r="GU36" s="56"/>
      <c r="GV36" s="56"/>
      <c r="GW36" s="56"/>
      <c r="GX36" s="56"/>
      <c r="GY36" s="56"/>
      <c r="GZ36" s="56"/>
      <c r="HA36" s="56"/>
      <c r="HB36" s="56"/>
      <c r="HC36" s="56"/>
      <c r="HD36" s="56"/>
      <c r="HE36" s="56"/>
      <c r="HF36" s="56"/>
      <c r="HG36" s="56"/>
      <c r="HH36" s="56"/>
      <c r="HI36" s="56"/>
      <c r="HJ36" s="56"/>
      <c r="HK36" s="56"/>
      <c r="HL36" s="56"/>
      <c r="HM36" s="56"/>
      <c r="HN36" s="56"/>
      <c r="HO36" s="56"/>
      <c r="HP36" s="56"/>
      <c r="HQ36" s="56"/>
      <c r="HR36" s="56"/>
      <c r="HS36" s="56"/>
      <c r="HT36" s="56"/>
      <c r="HU36" s="56"/>
      <c r="HV36" s="56"/>
      <c r="HW36" s="56"/>
      <c r="HX36" s="56"/>
      <c r="HY36" s="56"/>
      <c r="HZ36" s="56"/>
      <c r="IA36" s="56"/>
      <c r="IB36" s="56"/>
      <c r="IC36" s="56"/>
      <c r="ID36" s="56"/>
      <c r="IE36" s="56"/>
      <c r="IF36" s="56"/>
      <c r="IG36" s="56"/>
      <c r="IH36" s="56"/>
      <c r="II36" s="56"/>
      <c r="IJ36" s="56"/>
      <c r="IK36" s="56"/>
      <c r="IL36" s="56"/>
      <c r="IM36" s="56"/>
    </row>
    <row r="37" spans="1:247" ht="16.5" customHeight="1">
      <c r="A37" s="52" t="s">
        <v>263</v>
      </c>
      <c r="B37" s="57" t="s">
        <v>264</v>
      </c>
      <c r="C37" s="107">
        <f>+C38+C39+C40+C41+C42+C43</f>
        <v>0</v>
      </c>
      <c r="D37" s="107">
        <f t="shared" ref="D37:H37" si="19">+D38+D39+D40+D41+D42+D43</f>
        <v>129000</v>
      </c>
      <c r="E37" s="107">
        <f t="shared" si="19"/>
        <v>129000</v>
      </c>
      <c r="F37" s="107">
        <f t="shared" si="19"/>
        <v>65150</v>
      </c>
      <c r="G37" s="107">
        <f t="shared" si="19"/>
        <v>65150</v>
      </c>
      <c r="H37" s="107">
        <f t="shared" si="19"/>
        <v>11184</v>
      </c>
      <c r="I37" s="55"/>
      <c r="J37" s="55"/>
      <c r="K37" s="55"/>
      <c r="L37" s="56"/>
    </row>
    <row r="38" spans="1:247" ht="16.5" customHeight="1">
      <c r="A38" s="59" t="s">
        <v>265</v>
      </c>
      <c r="B38" s="63" t="s">
        <v>266</v>
      </c>
      <c r="C38" s="108"/>
      <c r="D38" s="54"/>
      <c r="E38" s="54"/>
      <c r="F38" s="54"/>
      <c r="G38" s="62"/>
      <c r="H38" s="62"/>
      <c r="I38" s="55"/>
      <c r="J38" s="55"/>
      <c r="K38" s="55"/>
    </row>
    <row r="39" spans="1:247" ht="16.5" customHeight="1">
      <c r="A39" s="59" t="s">
        <v>267</v>
      </c>
      <c r="B39" s="63" t="s">
        <v>268</v>
      </c>
      <c r="C39" s="108"/>
      <c r="D39" s="54"/>
      <c r="E39" s="54"/>
      <c r="F39" s="54"/>
      <c r="G39" s="62"/>
      <c r="H39" s="62"/>
      <c r="I39" s="55"/>
      <c r="J39" s="55"/>
      <c r="K39" s="55"/>
    </row>
    <row r="40" spans="1:247" s="56" customFormat="1" ht="16.5" customHeight="1">
      <c r="A40" s="59" t="s">
        <v>269</v>
      </c>
      <c r="B40" s="63" t="s">
        <v>270</v>
      </c>
      <c r="C40" s="108"/>
      <c r="D40" s="54"/>
      <c r="E40" s="54"/>
      <c r="F40" s="54"/>
      <c r="G40" s="62"/>
      <c r="H40" s="62"/>
      <c r="I40" s="55"/>
      <c r="J40" s="55"/>
      <c r="K40" s="55"/>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c r="IA40" s="40"/>
      <c r="IB40" s="40"/>
      <c r="IC40" s="40"/>
      <c r="ID40" s="40"/>
      <c r="IE40" s="40"/>
      <c r="IF40" s="40"/>
      <c r="IG40" s="40"/>
      <c r="IH40" s="40"/>
      <c r="II40" s="40"/>
      <c r="IJ40" s="40"/>
      <c r="IK40" s="40"/>
      <c r="IL40" s="40"/>
      <c r="IM40" s="40"/>
    </row>
    <row r="41" spans="1:247" ht="16.5" customHeight="1">
      <c r="A41" s="59" t="s">
        <v>271</v>
      </c>
      <c r="B41" s="64" t="s">
        <v>272</v>
      </c>
      <c r="C41" s="108"/>
      <c r="D41" s="54"/>
      <c r="E41" s="54"/>
      <c r="F41" s="54"/>
      <c r="G41" s="62"/>
      <c r="H41" s="62"/>
      <c r="I41" s="55"/>
      <c r="J41" s="55"/>
      <c r="K41" s="55"/>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c r="DY41" s="56"/>
      <c r="DZ41" s="56"/>
      <c r="EA41" s="56"/>
      <c r="EB41" s="56"/>
      <c r="EC41" s="56"/>
      <c r="ED41" s="56"/>
      <c r="EE41" s="56"/>
      <c r="EF41" s="56"/>
      <c r="EG41" s="56"/>
      <c r="EH41" s="56"/>
      <c r="EI41" s="56"/>
      <c r="EJ41" s="56"/>
      <c r="EK41" s="56"/>
      <c r="EL41" s="56"/>
      <c r="EM41" s="56"/>
      <c r="EN41" s="56"/>
      <c r="EO41" s="56"/>
      <c r="EP41" s="56"/>
      <c r="EQ41" s="56"/>
      <c r="ER41" s="56"/>
      <c r="ES41" s="56"/>
      <c r="ET41" s="56"/>
      <c r="EU41" s="56"/>
      <c r="EV41" s="56"/>
      <c r="EW41" s="56"/>
      <c r="EX41" s="56"/>
      <c r="EY41" s="56"/>
      <c r="EZ41" s="56"/>
      <c r="FA41" s="56"/>
      <c r="FB41" s="56"/>
      <c r="FC41" s="56"/>
      <c r="FD41" s="56"/>
      <c r="FE41" s="56"/>
      <c r="FF41" s="56"/>
      <c r="FG41" s="56"/>
      <c r="FH41" s="56"/>
      <c r="FI41" s="56"/>
      <c r="FJ41" s="56"/>
      <c r="FK41" s="56"/>
      <c r="FL41" s="56"/>
      <c r="FM41" s="56"/>
      <c r="FN41" s="56"/>
      <c r="FO41" s="56"/>
      <c r="FP41" s="56"/>
      <c r="FQ41" s="56"/>
      <c r="FR41" s="56"/>
      <c r="FS41" s="56"/>
      <c r="FT41" s="56"/>
      <c r="FU41" s="56"/>
      <c r="FV41" s="56"/>
      <c r="FW41" s="56"/>
      <c r="FX41" s="56"/>
      <c r="FY41" s="56"/>
      <c r="FZ41" s="56"/>
      <c r="GA41" s="56"/>
      <c r="GB41" s="56"/>
      <c r="GC41" s="56"/>
      <c r="GD41" s="56"/>
      <c r="GE41" s="56"/>
      <c r="GF41" s="56"/>
      <c r="GG41" s="56"/>
      <c r="GH41" s="56"/>
      <c r="GI41" s="56"/>
      <c r="GJ41" s="56"/>
      <c r="GK41" s="56"/>
      <c r="GL41" s="56"/>
      <c r="GM41" s="56"/>
      <c r="GN41" s="56"/>
      <c r="GO41" s="56"/>
      <c r="GP41" s="56"/>
      <c r="GQ41" s="56"/>
      <c r="GR41" s="56"/>
      <c r="GS41" s="56"/>
      <c r="GT41" s="56"/>
      <c r="GU41" s="56"/>
      <c r="GV41" s="56"/>
      <c r="GW41" s="56"/>
      <c r="GX41" s="56"/>
      <c r="GY41" s="56"/>
      <c r="GZ41" s="56"/>
      <c r="HA41" s="56"/>
      <c r="HB41" s="56"/>
      <c r="HC41" s="56"/>
      <c r="HD41" s="56"/>
      <c r="HE41" s="56"/>
      <c r="HF41" s="56"/>
      <c r="HG41" s="56"/>
      <c r="HH41" s="56"/>
      <c r="HI41" s="56"/>
      <c r="HJ41" s="56"/>
      <c r="HK41" s="56"/>
      <c r="HL41" s="56"/>
      <c r="HM41" s="56"/>
      <c r="HN41" s="56"/>
      <c r="HO41" s="56"/>
      <c r="HP41" s="56"/>
      <c r="HQ41" s="56"/>
      <c r="HR41" s="56"/>
      <c r="HS41" s="56"/>
      <c r="HT41" s="56"/>
      <c r="HU41" s="56"/>
      <c r="HV41" s="56"/>
      <c r="HW41" s="56"/>
      <c r="HX41" s="56"/>
      <c r="HY41" s="56"/>
      <c r="HZ41" s="56"/>
      <c r="IA41" s="56"/>
      <c r="IB41" s="56"/>
      <c r="IC41" s="56"/>
      <c r="ID41" s="56"/>
      <c r="IE41" s="56"/>
      <c r="IF41" s="56"/>
      <c r="IG41" s="56"/>
      <c r="IH41" s="56"/>
      <c r="II41" s="56"/>
      <c r="IJ41" s="56"/>
      <c r="IK41" s="56"/>
      <c r="IL41" s="56"/>
      <c r="IM41" s="56"/>
    </row>
    <row r="42" spans="1:247" ht="16.5" customHeight="1">
      <c r="A42" s="59" t="s">
        <v>273</v>
      </c>
      <c r="B42" s="64" t="s">
        <v>40</v>
      </c>
      <c r="C42" s="108"/>
      <c r="D42" s="54"/>
      <c r="E42" s="54"/>
      <c r="F42" s="54"/>
      <c r="G42" s="62"/>
      <c r="H42" s="62"/>
      <c r="I42" s="55"/>
      <c r="J42" s="55"/>
      <c r="K42" s="55"/>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56"/>
      <c r="DV42" s="56"/>
      <c r="DW42" s="56"/>
      <c r="DX42" s="56"/>
      <c r="DY42" s="56"/>
      <c r="DZ42" s="56"/>
      <c r="EA42" s="56"/>
      <c r="EB42" s="56"/>
      <c r="EC42" s="56"/>
      <c r="ED42" s="56"/>
      <c r="EE42" s="56"/>
      <c r="EF42" s="56"/>
      <c r="EG42" s="56"/>
      <c r="EH42" s="56"/>
      <c r="EI42" s="56"/>
      <c r="EJ42" s="56"/>
      <c r="EK42" s="56"/>
      <c r="EL42" s="56"/>
      <c r="EM42" s="56"/>
      <c r="EN42" s="56"/>
      <c r="EO42" s="56"/>
      <c r="EP42" s="56"/>
      <c r="EQ42" s="56"/>
      <c r="ER42" s="56"/>
      <c r="ES42" s="56"/>
      <c r="ET42" s="56"/>
      <c r="EU42" s="56"/>
      <c r="EV42" s="56"/>
      <c r="EW42" s="56"/>
      <c r="EX42" s="56"/>
      <c r="EY42" s="56"/>
      <c r="EZ42" s="56"/>
      <c r="FA42" s="56"/>
      <c r="FB42" s="56"/>
      <c r="FC42" s="56"/>
      <c r="FD42" s="56"/>
      <c r="FE42" s="56"/>
      <c r="FF42" s="56"/>
      <c r="FG42" s="56"/>
      <c r="FH42" s="56"/>
      <c r="FI42" s="56"/>
      <c r="FJ42" s="56"/>
      <c r="FK42" s="56"/>
      <c r="FL42" s="56"/>
      <c r="FM42" s="56"/>
      <c r="FN42" s="56"/>
      <c r="FO42" s="56"/>
      <c r="FP42" s="56"/>
      <c r="FQ42" s="56"/>
      <c r="FR42" s="56"/>
      <c r="FS42" s="56"/>
      <c r="FT42" s="56"/>
      <c r="FU42" s="56"/>
      <c r="FV42" s="56"/>
      <c r="FW42" s="56"/>
      <c r="FX42" s="56"/>
      <c r="FY42" s="56"/>
      <c r="FZ42" s="56"/>
      <c r="GA42" s="56"/>
      <c r="GB42" s="56"/>
      <c r="GC42" s="56"/>
      <c r="GD42" s="56"/>
      <c r="GE42" s="56"/>
      <c r="GF42" s="56"/>
      <c r="GG42" s="56"/>
      <c r="GH42" s="56"/>
      <c r="GI42" s="56"/>
      <c r="GJ42" s="56"/>
      <c r="GK42" s="56"/>
      <c r="GL42" s="56"/>
      <c r="GM42" s="56"/>
      <c r="GN42" s="56"/>
      <c r="GO42" s="56"/>
      <c r="GP42" s="56"/>
      <c r="GQ42" s="56"/>
      <c r="GR42" s="56"/>
      <c r="GS42" s="56"/>
      <c r="GT42" s="56"/>
      <c r="GU42" s="56"/>
      <c r="GV42" s="56"/>
      <c r="GW42" s="56"/>
      <c r="GX42" s="56"/>
      <c r="GY42" s="56"/>
      <c r="GZ42" s="56"/>
      <c r="HA42" s="56"/>
      <c r="HB42" s="56"/>
      <c r="HC42" s="56"/>
      <c r="HD42" s="56"/>
      <c r="HE42" s="56"/>
      <c r="HF42" s="56"/>
      <c r="HG42" s="56"/>
      <c r="HH42" s="56"/>
      <c r="HI42" s="56"/>
      <c r="HJ42" s="56"/>
      <c r="HK42" s="56"/>
      <c r="HL42" s="56"/>
      <c r="HM42" s="56"/>
      <c r="HN42" s="56"/>
      <c r="HO42" s="56"/>
      <c r="HP42" s="56"/>
      <c r="HQ42" s="56"/>
      <c r="HR42" s="56"/>
      <c r="HS42" s="56"/>
      <c r="HT42" s="56"/>
      <c r="HU42" s="56"/>
      <c r="HV42" s="56"/>
      <c r="HW42" s="56"/>
      <c r="HX42" s="56"/>
      <c r="HY42" s="56"/>
      <c r="HZ42" s="56"/>
      <c r="IA42" s="56"/>
      <c r="IB42" s="56"/>
      <c r="IC42" s="56"/>
      <c r="ID42" s="56"/>
      <c r="IE42" s="56"/>
      <c r="IF42" s="56"/>
      <c r="IG42" s="56"/>
      <c r="IH42" s="56"/>
      <c r="II42" s="56"/>
      <c r="IJ42" s="56"/>
      <c r="IK42" s="56"/>
      <c r="IL42" s="56"/>
      <c r="IM42" s="56"/>
    </row>
    <row r="43" spans="1:247" ht="16.5" customHeight="1">
      <c r="A43" s="59" t="s">
        <v>274</v>
      </c>
      <c r="B43" s="64" t="s">
        <v>275</v>
      </c>
      <c r="C43" s="108"/>
      <c r="D43" s="107">
        <v>129000</v>
      </c>
      <c r="E43" s="107">
        <v>129000</v>
      </c>
      <c r="F43" s="107">
        <v>65150</v>
      </c>
      <c r="G43" s="108">
        <v>65150</v>
      </c>
      <c r="H43" s="108">
        <v>11184</v>
      </c>
      <c r="I43" s="55"/>
      <c r="J43" s="55"/>
      <c r="K43" s="55"/>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56"/>
      <c r="DV43" s="56"/>
      <c r="DW43" s="56"/>
      <c r="DX43" s="56"/>
      <c r="DY43" s="56"/>
      <c r="DZ43" s="56"/>
      <c r="EA43" s="56"/>
      <c r="EB43" s="56"/>
      <c r="EC43" s="56"/>
      <c r="ED43" s="56"/>
      <c r="EE43" s="56"/>
      <c r="EF43" s="56"/>
      <c r="EG43" s="56"/>
      <c r="EH43" s="56"/>
      <c r="EI43" s="56"/>
      <c r="EJ43" s="56"/>
      <c r="EK43" s="56"/>
      <c r="EL43" s="56"/>
      <c r="EM43" s="56"/>
      <c r="EN43" s="56"/>
      <c r="EO43" s="56"/>
      <c r="EP43" s="56"/>
      <c r="EQ43" s="56"/>
      <c r="ER43" s="56"/>
      <c r="ES43" s="56"/>
      <c r="ET43" s="56"/>
      <c r="EU43" s="56"/>
      <c r="EV43" s="56"/>
      <c r="EW43" s="56"/>
      <c r="EX43" s="56"/>
      <c r="EY43" s="56"/>
      <c r="EZ43" s="56"/>
      <c r="FA43" s="56"/>
      <c r="FB43" s="56"/>
      <c r="FC43" s="56"/>
      <c r="FD43" s="56"/>
      <c r="FE43" s="56"/>
      <c r="FF43" s="56"/>
      <c r="FG43" s="56"/>
      <c r="FH43" s="56"/>
      <c r="FI43" s="56"/>
      <c r="FJ43" s="56"/>
      <c r="FK43" s="56"/>
      <c r="FL43" s="56"/>
      <c r="FM43" s="56"/>
      <c r="FN43" s="56"/>
      <c r="FO43" s="56"/>
      <c r="FP43" s="56"/>
      <c r="FQ43" s="56"/>
      <c r="FR43" s="56"/>
      <c r="FS43" s="56"/>
      <c r="FT43" s="56"/>
      <c r="FU43" s="56"/>
      <c r="FV43" s="56"/>
      <c r="FW43" s="56"/>
      <c r="FX43" s="56"/>
      <c r="FY43" s="56"/>
      <c r="FZ43" s="56"/>
      <c r="GA43" s="56"/>
      <c r="GB43" s="56"/>
      <c r="GC43" s="56"/>
      <c r="GD43" s="56"/>
      <c r="GE43" s="56"/>
      <c r="GF43" s="56"/>
      <c r="GG43" s="56"/>
      <c r="GH43" s="56"/>
      <c r="GI43" s="56"/>
      <c r="GJ43" s="56"/>
      <c r="GK43" s="56"/>
      <c r="GL43" s="56"/>
      <c r="GM43" s="56"/>
      <c r="GN43" s="56"/>
      <c r="GO43" s="56"/>
      <c r="GP43" s="56"/>
      <c r="GQ43" s="56"/>
      <c r="GR43" s="56"/>
      <c r="GS43" s="56"/>
      <c r="GT43" s="56"/>
      <c r="GU43" s="56"/>
      <c r="GV43" s="56"/>
      <c r="GW43" s="56"/>
      <c r="GX43" s="56"/>
      <c r="GY43" s="56"/>
      <c r="GZ43" s="56"/>
      <c r="HA43" s="56"/>
      <c r="HB43" s="56"/>
      <c r="HC43" s="56"/>
      <c r="HD43" s="56"/>
      <c r="HE43" s="56"/>
      <c r="HF43" s="56"/>
      <c r="HG43" s="56"/>
      <c r="HH43" s="56"/>
      <c r="HI43" s="56"/>
      <c r="HJ43" s="56"/>
      <c r="HK43" s="56"/>
      <c r="HL43" s="56"/>
      <c r="HM43" s="56"/>
      <c r="HN43" s="56"/>
      <c r="HO43" s="56"/>
      <c r="HP43" s="56"/>
      <c r="HQ43" s="56"/>
      <c r="HR43" s="56"/>
      <c r="HS43" s="56"/>
      <c r="HT43" s="56"/>
      <c r="HU43" s="56"/>
      <c r="HV43" s="56"/>
      <c r="HW43" s="56"/>
      <c r="HX43" s="56"/>
      <c r="HY43" s="56"/>
      <c r="HZ43" s="56"/>
      <c r="IA43" s="56"/>
      <c r="IB43" s="56"/>
      <c r="IC43" s="56"/>
      <c r="ID43" s="56"/>
      <c r="IE43" s="56"/>
      <c r="IF43" s="56"/>
      <c r="IG43" s="56"/>
      <c r="IH43" s="56"/>
      <c r="II43" s="56"/>
      <c r="IJ43" s="56"/>
      <c r="IK43" s="56"/>
      <c r="IL43" s="56"/>
      <c r="IM43" s="56"/>
    </row>
    <row r="44" spans="1:247" ht="16.5" customHeight="1">
      <c r="A44" s="52" t="s">
        <v>276</v>
      </c>
      <c r="B44" s="57" t="s">
        <v>216</v>
      </c>
      <c r="C44" s="107">
        <f t="shared" ref="C44:H44" si="20">+C45+C59+C58+C61+C64+C66+C67+C69+C65+C68</f>
        <v>0</v>
      </c>
      <c r="D44" s="107">
        <f t="shared" si="20"/>
        <v>610826880</v>
      </c>
      <c r="E44" s="107">
        <f t="shared" si="20"/>
        <v>587740020</v>
      </c>
      <c r="F44" s="107">
        <f t="shared" si="20"/>
        <v>376728910</v>
      </c>
      <c r="G44" s="107">
        <f t="shared" si="20"/>
        <v>376125158.49999994</v>
      </c>
      <c r="H44" s="107">
        <f t="shared" si="20"/>
        <v>55502464.789999999</v>
      </c>
      <c r="I44" s="55"/>
      <c r="J44" s="55"/>
      <c r="K44" s="55"/>
      <c r="L44" s="56"/>
    </row>
    <row r="45" spans="1:247" ht="16.5" customHeight="1">
      <c r="A45" s="52" t="s">
        <v>277</v>
      </c>
      <c r="B45" s="57" t="s">
        <v>278</v>
      </c>
      <c r="C45" s="107">
        <f t="shared" ref="C45:H45" si="21">+C46+C47+C48+C49+C50+C51+C52+C53+C55</f>
        <v>0</v>
      </c>
      <c r="D45" s="107">
        <f t="shared" si="21"/>
        <v>610749340</v>
      </c>
      <c r="E45" s="107">
        <f t="shared" si="21"/>
        <v>587662480</v>
      </c>
      <c r="F45" s="107">
        <f t="shared" si="21"/>
        <v>376689450</v>
      </c>
      <c r="G45" s="107">
        <f t="shared" si="21"/>
        <v>376086876.18999994</v>
      </c>
      <c r="H45" s="107">
        <f t="shared" si="21"/>
        <v>55501669.789999999</v>
      </c>
      <c r="I45" s="55"/>
      <c r="J45" s="55"/>
      <c r="K45" s="55"/>
    </row>
    <row r="46" spans="1:247" s="56" customFormat="1" ht="16.5" customHeight="1">
      <c r="A46" s="59" t="s">
        <v>279</v>
      </c>
      <c r="B46" s="63" t="s">
        <v>280</v>
      </c>
      <c r="C46" s="108"/>
      <c r="D46" s="107">
        <v>47000</v>
      </c>
      <c r="E46" s="107">
        <v>47000</v>
      </c>
      <c r="F46" s="107">
        <v>25000</v>
      </c>
      <c r="G46" s="108">
        <v>25000</v>
      </c>
      <c r="H46" s="108">
        <v>5082.59</v>
      </c>
      <c r="I46" s="55"/>
      <c r="J46" s="55"/>
      <c r="K46" s="55"/>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row>
    <row r="47" spans="1:247" s="56" customFormat="1" ht="16.5" customHeight="1">
      <c r="A47" s="59" t="s">
        <v>281</v>
      </c>
      <c r="B47" s="63" t="s">
        <v>282</v>
      </c>
      <c r="C47" s="108"/>
      <c r="D47" s="107"/>
      <c r="E47" s="107"/>
      <c r="F47" s="107"/>
      <c r="G47" s="108"/>
      <c r="H47" s="108"/>
      <c r="I47" s="55"/>
      <c r="J47" s="55"/>
      <c r="K47" s="55"/>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row>
    <row r="48" spans="1:247" ht="16.5" customHeight="1">
      <c r="A48" s="59" t="s">
        <v>283</v>
      </c>
      <c r="B48" s="63" t="s">
        <v>284</v>
      </c>
      <c r="C48" s="108"/>
      <c r="D48" s="107">
        <v>120000</v>
      </c>
      <c r="E48" s="107">
        <v>120000</v>
      </c>
      <c r="F48" s="107">
        <v>58930</v>
      </c>
      <c r="G48" s="108">
        <v>56089.45</v>
      </c>
      <c r="H48" s="108">
        <v>3177.24</v>
      </c>
      <c r="I48" s="55"/>
      <c r="J48" s="55"/>
      <c r="K48" s="55"/>
    </row>
    <row r="49" spans="1:247" ht="16.5" customHeight="1">
      <c r="A49" s="59" t="s">
        <v>285</v>
      </c>
      <c r="B49" s="63" t="s">
        <v>286</v>
      </c>
      <c r="C49" s="108"/>
      <c r="D49" s="107">
        <v>18000</v>
      </c>
      <c r="E49" s="107">
        <v>18000</v>
      </c>
      <c r="F49" s="107">
        <v>9200</v>
      </c>
      <c r="G49" s="108">
        <v>9200</v>
      </c>
      <c r="H49" s="108">
        <v>1830.3</v>
      </c>
      <c r="I49" s="55"/>
      <c r="J49" s="55"/>
      <c r="K49" s="55"/>
    </row>
    <row r="50" spans="1:247" ht="16.5" customHeight="1">
      <c r="A50" s="59" t="s">
        <v>287</v>
      </c>
      <c r="B50" s="63" t="s">
        <v>288</v>
      </c>
      <c r="C50" s="108"/>
      <c r="D50" s="107">
        <v>16000</v>
      </c>
      <c r="E50" s="107">
        <v>16000</v>
      </c>
      <c r="F50" s="107">
        <v>8000</v>
      </c>
      <c r="G50" s="108">
        <v>8000</v>
      </c>
      <c r="H50" s="108">
        <v>0</v>
      </c>
      <c r="I50" s="55"/>
      <c r="J50" s="55"/>
      <c r="K50" s="55"/>
    </row>
    <row r="51" spans="1:247" ht="16.5" customHeight="1">
      <c r="A51" s="59" t="s">
        <v>289</v>
      </c>
      <c r="B51" s="63" t="s">
        <v>290</v>
      </c>
      <c r="C51" s="108"/>
      <c r="D51" s="107"/>
      <c r="E51" s="107"/>
      <c r="F51" s="107"/>
      <c r="G51" s="108"/>
      <c r="H51" s="108"/>
      <c r="I51" s="55"/>
      <c r="J51" s="55"/>
      <c r="K51" s="55"/>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6"/>
      <c r="DY51" s="56"/>
      <c r="DZ51" s="56"/>
      <c r="EA51" s="56"/>
      <c r="EB51" s="56"/>
      <c r="EC51" s="56"/>
      <c r="ED51" s="56"/>
      <c r="EE51" s="56"/>
      <c r="EF51" s="56"/>
      <c r="EG51" s="56"/>
      <c r="EH51" s="56"/>
      <c r="EI51" s="56"/>
      <c r="EJ51" s="56"/>
      <c r="EK51" s="56"/>
      <c r="EL51" s="56"/>
      <c r="EM51" s="56"/>
      <c r="EN51" s="56"/>
      <c r="EO51" s="56"/>
      <c r="EP51" s="56"/>
      <c r="EQ51" s="56"/>
      <c r="ER51" s="56"/>
      <c r="ES51" s="56"/>
      <c r="ET51" s="56"/>
      <c r="EU51" s="56"/>
      <c r="EV51" s="56"/>
      <c r="EW51" s="56"/>
      <c r="EX51" s="56"/>
      <c r="EY51" s="56"/>
      <c r="EZ51" s="56"/>
      <c r="FA51" s="56"/>
      <c r="FB51" s="56"/>
      <c r="FC51" s="56"/>
      <c r="FD51" s="56"/>
      <c r="FE51" s="56"/>
      <c r="FF51" s="56"/>
      <c r="FG51" s="56"/>
      <c r="FH51" s="56"/>
      <c r="FI51" s="56"/>
      <c r="FJ51" s="56"/>
      <c r="FK51" s="56"/>
      <c r="FL51" s="56"/>
      <c r="FM51" s="56"/>
      <c r="FN51" s="56"/>
      <c r="FO51" s="56"/>
      <c r="FP51" s="56"/>
      <c r="FQ51" s="56"/>
      <c r="FR51" s="56"/>
      <c r="FS51" s="56"/>
      <c r="FT51" s="56"/>
      <c r="FU51" s="56"/>
      <c r="FV51" s="56"/>
      <c r="FW51" s="56"/>
      <c r="FX51" s="56"/>
      <c r="FY51" s="56"/>
      <c r="FZ51" s="56"/>
      <c r="GA51" s="56"/>
      <c r="GB51" s="56"/>
      <c r="GC51" s="56"/>
      <c r="GD51" s="56"/>
      <c r="GE51" s="56"/>
      <c r="GF51" s="56"/>
      <c r="GG51" s="56"/>
      <c r="GH51" s="56"/>
      <c r="GI51" s="56"/>
      <c r="GJ51" s="56"/>
      <c r="GK51" s="56"/>
      <c r="GL51" s="56"/>
      <c r="GM51" s="56"/>
      <c r="GN51" s="56"/>
      <c r="GO51" s="56"/>
      <c r="GP51" s="56"/>
      <c r="GQ51" s="56"/>
      <c r="GR51" s="56"/>
      <c r="GS51" s="56"/>
      <c r="GT51" s="56"/>
      <c r="GU51" s="56"/>
      <c r="GV51" s="56"/>
      <c r="GW51" s="56"/>
      <c r="GX51" s="56"/>
      <c r="GY51" s="56"/>
      <c r="GZ51" s="56"/>
      <c r="HA51" s="56"/>
      <c r="HB51" s="56"/>
      <c r="HC51" s="56"/>
      <c r="HD51" s="56"/>
      <c r="HE51" s="56"/>
      <c r="HF51" s="56"/>
      <c r="HG51" s="56"/>
      <c r="HH51" s="56"/>
      <c r="HI51" s="56"/>
      <c r="HJ51" s="56"/>
      <c r="HK51" s="56"/>
      <c r="HL51" s="56"/>
      <c r="HM51" s="56"/>
      <c r="HN51" s="56"/>
      <c r="HO51" s="56"/>
      <c r="HP51" s="56"/>
      <c r="HQ51" s="56"/>
      <c r="HR51" s="56"/>
      <c r="HS51" s="56"/>
      <c r="HT51" s="56"/>
      <c r="HU51" s="56"/>
      <c r="HV51" s="56"/>
      <c r="HW51" s="56"/>
      <c r="HX51" s="56"/>
      <c r="HY51" s="56"/>
      <c r="HZ51" s="56"/>
      <c r="IA51" s="56"/>
      <c r="IB51" s="56"/>
      <c r="IC51" s="56"/>
      <c r="ID51" s="56"/>
      <c r="IE51" s="56"/>
      <c r="IF51" s="56"/>
      <c r="IG51" s="56"/>
      <c r="IH51" s="56"/>
      <c r="II51" s="56"/>
      <c r="IJ51" s="56"/>
      <c r="IK51" s="56"/>
      <c r="IL51" s="56"/>
      <c r="IM51" s="56"/>
    </row>
    <row r="52" spans="1:247" ht="16.5" customHeight="1">
      <c r="A52" s="59" t="s">
        <v>291</v>
      </c>
      <c r="B52" s="63" t="s">
        <v>292</v>
      </c>
      <c r="C52" s="108"/>
      <c r="D52" s="107">
        <v>81000</v>
      </c>
      <c r="E52" s="107">
        <v>81000</v>
      </c>
      <c r="F52" s="107">
        <v>45610</v>
      </c>
      <c r="G52" s="108">
        <v>45587.69</v>
      </c>
      <c r="H52" s="108">
        <v>7482.03</v>
      </c>
      <c r="I52" s="55"/>
      <c r="J52" s="55"/>
      <c r="K52" s="55"/>
      <c r="L52" s="56"/>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5"/>
      <c r="BR52" s="65"/>
      <c r="BS52" s="65"/>
      <c r="BT52" s="65"/>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c r="EO52" s="65"/>
      <c r="EP52" s="65"/>
      <c r="EQ52" s="65"/>
      <c r="ER52" s="65"/>
      <c r="ES52" s="65"/>
      <c r="ET52" s="65"/>
      <c r="EU52" s="65"/>
      <c r="EV52" s="65"/>
      <c r="EW52" s="65"/>
      <c r="EX52" s="65"/>
      <c r="EY52" s="65"/>
      <c r="EZ52" s="65"/>
      <c r="FA52" s="65"/>
      <c r="FB52" s="65"/>
      <c r="FC52" s="65"/>
      <c r="FD52" s="65"/>
      <c r="FE52" s="65"/>
      <c r="FF52" s="65"/>
      <c r="FG52" s="65"/>
      <c r="FH52" s="65"/>
      <c r="FI52" s="65"/>
      <c r="FJ52" s="65"/>
      <c r="FK52" s="65"/>
      <c r="FL52" s="65"/>
      <c r="FM52" s="65"/>
      <c r="FN52" s="65"/>
      <c r="FO52" s="65"/>
      <c r="FP52" s="65"/>
      <c r="FQ52" s="65"/>
      <c r="FR52" s="65"/>
      <c r="FS52" s="65"/>
      <c r="FT52" s="65"/>
      <c r="FU52" s="65"/>
      <c r="FV52" s="65"/>
      <c r="FW52" s="65"/>
      <c r="FX52" s="65"/>
      <c r="FY52" s="65"/>
      <c r="FZ52" s="65"/>
      <c r="GA52" s="65"/>
      <c r="GB52" s="65"/>
      <c r="GC52" s="65"/>
      <c r="GD52" s="65"/>
      <c r="GE52" s="65"/>
      <c r="GF52" s="65"/>
      <c r="GG52" s="65"/>
      <c r="GH52" s="65"/>
      <c r="GI52" s="65"/>
      <c r="GJ52" s="65"/>
      <c r="GK52" s="65"/>
      <c r="GL52" s="65"/>
      <c r="GM52" s="65"/>
      <c r="GN52" s="65"/>
      <c r="GO52" s="65"/>
      <c r="GP52" s="65"/>
      <c r="GQ52" s="65"/>
      <c r="GR52" s="65"/>
      <c r="GS52" s="65"/>
      <c r="GT52" s="65"/>
      <c r="GU52" s="65"/>
      <c r="GV52" s="65"/>
      <c r="GW52" s="65"/>
      <c r="GX52" s="65"/>
      <c r="GY52" s="65"/>
      <c r="GZ52" s="65"/>
      <c r="HA52" s="65"/>
      <c r="HB52" s="65"/>
      <c r="HC52" s="65"/>
      <c r="HD52" s="65"/>
      <c r="HE52" s="65"/>
      <c r="HF52" s="65"/>
      <c r="HG52" s="65"/>
      <c r="HH52" s="65"/>
      <c r="HI52" s="65"/>
      <c r="HJ52" s="65"/>
      <c r="HK52" s="65"/>
      <c r="HL52" s="65"/>
      <c r="HM52" s="65"/>
      <c r="HN52" s="65"/>
      <c r="HO52" s="65"/>
      <c r="HP52" s="65"/>
      <c r="HQ52" s="65"/>
      <c r="HR52" s="65"/>
      <c r="HS52" s="65"/>
      <c r="HT52" s="65"/>
      <c r="HU52" s="65"/>
      <c r="HV52" s="65"/>
      <c r="HW52" s="65"/>
      <c r="HX52" s="65"/>
      <c r="HY52" s="65"/>
      <c r="HZ52" s="65"/>
      <c r="IA52" s="65"/>
      <c r="IB52" s="65"/>
      <c r="IC52" s="65"/>
      <c r="ID52" s="65"/>
      <c r="IE52" s="65"/>
      <c r="IF52" s="65"/>
      <c r="IG52" s="65"/>
      <c r="IH52" s="65"/>
      <c r="II52" s="65"/>
      <c r="IJ52" s="65"/>
      <c r="IK52" s="65"/>
      <c r="IL52" s="65"/>
      <c r="IM52" s="65"/>
    </row>
    <row r="53" spans="1:247" ht="16.5" customHeight="1">
      <c r="A53" s="52" t="s">
        <v>293</v>
      </c>
      <c r="B53" s="57" t="s">
        <v>294</v>
      </c>
      <c r="C53" s="109">
        <f t="shared" ref="C53:H53" si="22">+C54+C89</f>
        <v>0</v>
      </c>
      <c r="D53" s="109">
        <f t="shared" si="22"/>
        <v>610183440</v>
      </c>
      <c r="E53" s="109">
        <f t="shared" si="22"/>
        <v>587096580</v>
      </c>
      <c r="F53" s="109">
        <f t="shared" si="22"/>
        <v>376387930</v>
      </c>
      <c r="G53" s="109">
        <f t="shared" si="22"/>
        <v>375788246.34999996</v>
      </c>
      <c r="H53" s="109">
        <f t="shared" si="22"/>
        <v>55471084.789999999</v>
      </c>
      <c r="I53" s="55"/>
      <c r="J53" s="55"/>
      <c r="K53" s="55"/>
      <c r="L53" s="65"/>
    </row>
    <row r="54" spans="1:247" ht="16.5" customHeight="1">
      <c r="A54" s="66" t="s">
        <v>295</v>
      </c>
      <c r="B54" s="67" t="s">
        <v>296</v>
      </c>
      <c r="C54" s="110"/>
      <c r="D54" s="107">
        <v>7000</v>
      </c>
      <c r="E54" s="107">
        <v>7000</v>
      </c>
      <c r="F54" s="107">
        <v>6060</v>
      </c>
      <c r="G54" s="86">
        <v>5417.85</v>
      </c>
      <c r="H54" s="86">
        <v>0</v>
      </c>
      <c r="I54" s="55"/>
      <c r="J54" s="55"/>
      <c r="K54" s="55"/>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6"/>
      <c r="DY54" s="56"/>
      <c r="DZ54" s="56"/>
      <c r="EA54" s="56"/>
      <c r="EB54" s="56"/>
      <c r="EC54" s="56"/>
      <c r="ED54" s="56"/>
      <c r="EE54" s="56"/>
      <c r="EF54" s="56"/>
      <c r="EG54" s="56"/>
      <c r="EH54" s="56"/>
      <c r="EI54" s="56"/>
      <c r="EJ54" s="56"/>
      <c r="EK54" s="56"/>
      <c r="EL54" s="56"/>
      <c r="EM54" s="56"/>
      <c r="EN54" s="56"/>
      <c r="EO54" s="56"/>
      <c r="EP54" s="56"/>
      <c r="EQ54" s="56"/>
      <c r="ER54" s="56"/>
      <c r="ES54" s="56"/>
      <c r="ET54" s="56"/>
      <c r="EU54" s="56"/>
      <c r="EV54" s="56"/>
      <c r="EW54" s="56"/>
      <c r="EX54" s="56"/>
      <c r="EY54" s="56"/>
      <c r="EZ54" s="56"/>
      <c r="FA54" s="56"/>
      <c r="FB54" s="56"/>
      <c r="FC54" s="56"/>
      <c r="FD54" s="56"/>
      <c r="FE54" s="56"/>
      <c r="FF54" s="56"/>
      <c r="FG54" s="56"/>
      <c r="FH54" s="56"/>
      <c r="FI54" s="56"/>
      <c r="FJ54" s="56"/>
      <c r="FK54" s="56"/>
      <c r="FL54" s="56"/>
      <c r="FM54" s="56"/>
      <c r="FN54" s="56"/>
      <c r="FO54" s="56"/>
      <c r="FP54" s="56"/>
      <c r="FQ54" s="56"/>
      <c r="FR54" s="56"/>
      <c r="FS54" s="56"/>
      <c r="FT54" s="56"/>
      <c r="FU54" s="56"/>
      <c r="FV54" s="56"/>
      <c r="FW54" s="56"/>
      <c r="FX54" s="56"/>
      <c r="FY54" s="56"/>
      <c r="FZ54" s="56"/>
      <c r="GA54" s="56"/>
      <c r="GB54" s="56"/>
      <c r="GC54" s="56"/>
      <c r="GD54" s="56"/>
      <c r="GE54" s="56"/>
      <c r="GF54" s="56"/>
      <c r="GG54" s="56"/>
      <c r="GH54" s="56"/>
      <c r="GI54" s="56"/>
      <c r="GJ54" s="56"/>
      <c r="GK54" s="56"/>
      <c r="GL54" s="56"/>
      <c r="GM54" s="56"/>
      <c r="GN54" s="56"/>
      <c r="GO54" s="56"/>
      <c r="GP54" s="56"/>
      <c r="GQ54" s="56"/>
      <c r="GR54" s="56"/>
      <c r="GS54" s="56"/>
      <c r="GT54" s="56"/>
      <c r="GU54" s="56"/>
      <c r="GV54" s="56"/>
      <c r="GW54" s="56"/>
      <c r="GX54" s="56"/>
      <c r="GY54" s="56"/>
      <c r="GZ54" s="56"/>
      <c r="HA54" s="56"/>
      <c r="HB54" s="56"/>
      <c r="HC54" s="56"/>
      <c r="HD54" s="56"/>
      <c r="HE54" s="56"/>
      <c r="HF54" s="56"/>
      <c r="HG54" s="56"/>
      <c r="HH54" s="56"/>
      <c r="HI54" s="56"/>
      <c r="HJ54" s="56"/>
      <c r="HK54" s="56"/>
      <c r="HL54" s="56"/>
      <c r="HM54" s="56"/>
      <c r="HN54" s="56"/>
      <c r="HO54" s="56"/>
      <c r="HP54" s="56"/>
      <c r="HQ54" s="56"/>
      <c r="HR54" s="56"/>
      <c r="HS54" s="56"/>
      <c r="HT54" s="56"/>
      <c r="HU54" s="56"/>
      <c r="HV54" s="56"/>
      <c r="HW54" s="56"/>
      <c r="HX54" s="56"/>
      <c r="HY54" s="56"/>
      <c r="HZ54" s="56"/>
      <c r="IA54" s="56"/>
      <c r="IB54" s="56"/>
      <c r="IC54" s="56"/>
      <c r="ID54" s="56"/>
      <c r="IE54" s="56"/>
      <c r="IF54" s="56"/>
      <c r="IG54" s="56"/>
      <c r="IH54" s="56"/>
      <c r="II54" s="56"/>
      <c r="IJ54" s="56"/>
      <c r="IK54" s="56"/>
      <c r="IL54" s="56"/>
      <c r="IM54" s="56"/>
    </row>
    <row r="55" spans="1:247" s="56" customFormat="1" ht="16.5" customHeight="1">
      <c r="A55" s="59" t="s">
        <v>297</v>
      </c>
      <c r="B55" s="63" t="s">
        <v>298</v>
      </c>
      <c r="C55" s="108"/>
      <c r="D55" s="107">
        <v>283900</v>
      </c>
      <c r="E55" s="107">
        <v>283900</v>
      </c>
      <c r="F55" s="107">
        <v>154780</v>
      </c>
      <c r="G55" s="108">
        <v>154752.70000000001</v>
      </c>
      <c r="H55" s="108">
        <v>13012.84</v>
      </c>
      <c r="I55" s="55"/>
      <c r="J55" s="55"/>
      <c r="K55" s="55"/>
    </row>
    <row r="56" spans="1:247" s="65" customFormat="1" ht="16.5" customHeight="1">
      <c r="A56" s="59"/>
      <c r="B56" s="63" t="s">
        <v>299</v>
      </c>
      <c r="C56" s="108"/>
      <c r="D56" s="107"/>
      <c r="E56" s="107"/>
      <c r="F56" s="107"/>
      <c r="G56" s="108"/>
      <c r="H56" s="108"/>
      <c r="I56" s="55"/>
      <c r="J56" s="55"/>
      <c r="K56" s="55"/>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c r="EJ56" s="56"/>
      <c r="EK56" s="56"/>
      <c r="EL56" s="56"/>
      <c r="EM56" s="56"/>
      <c r="EN56" s="56"/>
      <c r="EO56" s="56"/>
      <c r="EP56" s="56"/>
      <c r="EQ56" s="56"/>
      <c r="ER56" s="56"/>
      <c r="ES56" s="56"/>
      <c r="ET56" s="56"/>
      <c r="EU56" s="56"/>
      <c r="EV56" s="56"/>
      <c r="EW56" s="56"/>
      <c r="EX56" s="56"/>
      <c r="EY56" s="56"/>
      <c r="EZ56" s="56"/>
      <c r="FA56" s="56"/>
      <c r="FB56" s="56"/>
      <c r="FC56" s="56"/>
      <c r="FD56" s="56"/>
      <c r="FE56" s="56"/>
      <c r="FF56" s="56"/>
      <c r="FG56" s="56"/>
      <c r="FH56" s="56"/>
      <c r="FI56" s="56"/>
      <c r="FJ56" s="56"/>
      <c r="FK56" s="56"/>
      <c r="FL56" s="56"/>
      <c r="FM56" s="56"/>
      <c r="FN56" s="56"/>
      <c r="FO56" s="56"/>
      <c r="FP56" s="56"/>
      <c r="FQ56" s="56"/>
      <c r="FR56" s="56"/>
      <c r="FS56" s="56"/>
      <c r="FT56" s="56"/>
      <c r="FU56" s="56"/>
      <c r="FV56" s="56"/>
      <c r="FW56" s="56"/>
      <c r="FX56" s="56"/>
      <c r="FY56" s="56"/>
      <c r="FZ56" s="56"/>
      <c r="GA56" s="56"/>
      <c r="GB56" s="56"/>
      <c r="GC56" s="56"/>
      <c r="GD56" s="56"/>
      <c r="GE56" s="56"/>
      <c r="GF56" s="56"/>
      <c r="GG56" s="56"/>
      <c r="GH56" s="56"/>
      <c r="GI56" s="56"/>
      <c r="GJ56" s="56"/>
      <c r="GK56" s="56"/>
      <c r="GL56" s="56"/>
      <c r="GM56" s="56"/>
      <c r="GN56" s="56"/>
      <c r="GO56" s="56"/>
      <c r="GP56" s="56"/>
      <c r="GQ56" s="56"/>
      <c r="GR56" s="56"/>
      <c r="GS56" s="56"/>
      <c r="GT56" s="56"/>
      <c r="GU56" s="56"/>
      <c r="GV56" s="56"/>
      <c r="GW56" s="56"/>
      <c r="GX56" s="56"/>
      <c r="GY56" s="56"/>
      <c r="GZ56" s="56"/>
      <c r="HA56" s="56"/>
      <c r="HB56" s="56"/>
      <c r="HC56" s="56"/>
      <c r="HD56" s="56"/>
      <c r="HE56" s="56"/>
      <c r="HF56" s="56"/>
      <c r="HG56" s="56"/>
      <c r="HH56" s="56"/>
      <c r="HI56" s="56"/>
      <c r="HJ56" s="56"/>
      <c r="HK56" s="56"/>
      <c r="HL56" s="56"/>
      <c r="HM56" s="56"/>
      <c r="HN56" s="56"/>
      <c r="HO56" s="56"/>
      <c r="HP56" s="56"/>
      <c r="HQ56" s="56"/>
      <c r="HR56" s="56"/>
      <c r="HS56" s="56"/>
      <c r="HT56" s="56"/>
      <c r="HU56" s="56"/>
      <c r="HV56" s="56"/>
      <c r="HW56" s="56"/>
      <c r="HX56" s="56"/>
      <c r="HY56" s="56"/>
      <c r="HZ56" s="56"/>
      <c r="IA56" s="56"/>
      <c r="IB56" s="56"/>
      <c r="IC56" s="56"/>
      <c r="ID56" s="56"/>
      <c r="IE56" s="56"/>
      <c r="IF56" s="56"/>
      <c r="IG56" s="56"/>
      <c r="IH56" s="56"/>
      <c r="II56" s="56"/>
      <c r="IJ56" s="56"/>
      <c r="IK56" s="56"/>
      <c r="IL56" s="56"/>
      <c r="IM56" s="56"/>
    </row>
    <row r="57" spans="1:247" ht="16.5" customHeight="1">
      <c r="A57" s="59"/>
      <c r="B57" s="63" t="s">
        <v>300</v>
      </c>
      <c r="C57" s="108"/>
      <c r="D57" s="107">
        <v>92000</v>
      </c>
      <c r="E57" s="107">
        <v>92000</v>
      </c>
      <c r="F57" s="107">
        <v>40080</v>
      </c>
      <c r="G57" s="107">
        <v>40052.699999999997</v>
      </c>
      <c r="H57" s="125">
        <v>7360.15</v>
      </c>
      <c r="I57" s="55"/>
      <c r="J57" s="55"/>
      <c r="K57" s="55"/>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c r="DV57" s="56"/>
      <c r="DW57" s="56"/>
      <c r="DX57" s="56"/>
      <c r="DY57" s="56"/>
      <c r="DZ57" s="56"/>
      <c r="EA57" s="56"/>
      <c r="EB57" s="56"/>
      <c r="EC57" s="56"/>
      <c r="ED57" s="56"/>
      <c r="EE57" s="56"/>
      <c r="EF57" s="56"/>
      <c r="EG57" s="56"/>
      <c r="EH57" s="56"/>
      <c r="EI57" s="56"/>
      <c r="EJ57" s="56"/>
      <c r="EK57" s="56"/>
      <c r="EL57" s="56"/>
      <c r="EM57" s="56"/>
      <c r="EN57" s="56"/>
      <c r="EO57" s="56"/>
      <c r="EP57" s="56"/>
      <c r="EQ57" s="56"/>
      <c r="ER57" s="56"/>
      <c r="ES57" s="56"/>
      <c r="ET57" s="56"/>
      <c r="EU57" s="56"/>
      <c r="EV57" s="56"/>
      <c r="EW57" s="56"/>
      <c r="EX57" s="56"/>
      <c r="EY57" s="56"/>
      <c r="EZ57" s="56"/>
      <c r="FA57" s="56"/>
      <c r="FB57" s="56"/>
      <c r="FC57" s="56"/>
      <c r="FD57" s="56"/>
      <c r="FE57" s="56"/>
      <c r="FF57" s="56"/>
      <c r="FG57" s="56"/>
      <c r="FH57" s="56"/>
      <c r="FI57" s="56"/>
      <c r="FJ57" s="56"/>
      <c r="FK57" s="56"/>
      <c r="FL57" s="56"/>
      <c r="FM57" s="56"/>
      <c r="FN57" s="56"/>
      <c r="FO57" s="56"/>
      <c r="FP57" s="56"/>
      <c r="FQ57" s="56"/>
      <c r="FR57" s="56"/>
      <c r="FS57" s="56"/>
      <c r="FT57" s="56"/>
      <c r="FU57" s="56"/>
      <c r="FV57" s="56"/>
      <c r="FW57" s="56"/>
      <c r="FX57" s="56"/>
      <c r="FY57" s="56"/>
      <c r="FZ57" s="56"/>
      <c r="GA57" s="56"/>
      <c r="GB57" s="56"/>
      <c r="GC57" s="56"/>
      <c r="GD57" s="56"/>
      <c r="GE57" s="56"/>
      <c r="GF57" s="56"/>
      <c r="GG57" s="56"/>
      <c r="GH57" s="56"/>
      <c r="GI57" s="56"/>
      <c r="GJ57" s="56"/>
      <c r="GK57" s="56"/>
      <c r="GL57" s="56"/>
      <c r="GM57" s="56"/>
      <c r="GN57" s="56"/>
      <c r="GO57" s="56"/>
      <c r="GP57" s="56"/>
      <c r="GQ57" s="56"/>
      <c r="GR57" s="56"/>
      <c r="GS57" s="56"/>
      <c r="GT57" s="56"/>
      <c r="GU57" s="56"/>
      <c r="GV57" s="56"/>
      <c r="GW57" s="56"/>
      <c r="GX57" s="56"/>
      <c r="GY57" s="56"/>
      <c r="GZ57" s="56"/>
      <c r="HA57" s="56"/>
      <c r="HB57" s="56"/>
      <c r="HC57" s="56"/>
      <c r="HD57" s="56"/>
      <c r="HE57" s="56"/>
      <c r="HF57" s="56"/>
      <c r="HG57" s="56"/>
      <c r="HH57" s="56"/>
      <c r="HI57" s="56"/>
      <c r="HJ57" s="56"/>
      <c r="HK57" s="56"/>
      <c r="HL57" s="56"/>
      <c r="HM57" s="56"/>
      <c r="HN57" s="56"/>
      <c r="HO57" s="56"/>
      <c r="HP57" s="56"/>
      <c r="HQ57" s="56"/>
      <c r="HR57" s="56"/>
      <c r="HS57" s="56"/>
      <c r="HT57" s="56"/>
      <c r="HU57" s="56"/>
      <c r="HV57" s="56"/>
      <c r="HW57" s="56"/>
      <c r="HX57" s="56"/>
      <c r="HY57" s="56"/>
      <c r="HZ57" s="56"/>
      <c r="IA57" s="56"/>
      <c r="IB57" s="56"/>
      <c r="IC57" s="56"/>
      <c r="ID57" s="56"/>
      <c r="IE57" s="56"/>
      <c r="IF57" s="56"/>
      <c r="IG57" s="56"/>
      <c r="IH57" s="56"/>
      <c r="II57" s="56"/>
      <c r="IJ57" s="56"/>
      <c r="IK57" s="56"/>
      <c r="IL57" s="56"/>
      <c r="IM57" s="56"/>
    </row>
    <row r="58" spans="1:247" s="56" customFormat="1" ht="16.5" customHeight="1">
      <c r="A58" s="52" t="s">
        <v>301</v>
      </c>
      <c r="B58" s="63" t="s">
        <v>302</v>
      </c>
      <c r="C58" s="108"/>
      <c r="D58" s="107">
        <v>4540</v>
      </c>
      <c r="E58" s="107">
        <v>4540</v>
      </c>
      <c r="F58" s="107">
        <v>4540</v>
      </c>
      <c r="G58" s="107">
        <v>4535.24</v>
      </c>
      <c r="H58" s="107">
        <v>0</v>
      </c>
      <c r="I58" s="55"/>
      <c r="J58" s="55"/>
      <c r="K58" s="55"/>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row>
    <row r="59" spans="1:247" s="56" customFormat="1" ht="16.5" customHeight="1">
      <c r="A59" s="52" t="s">
        <v>303</v>
      </c>
      <c r="B59" s="57" t="s">
        <v>304</v>
      </c>
      <c r="C59" s="111">
        <f t="shared" ref="C59:H59" si="23">+C60</f>
        <v>0</v>
      </c>
      <c r="D59" s="111">
        <f t="shared" si="23"/>
        <v>57000</v>
      </c>
      <c r="E59" s="111">
        <f t="shared" si="23"/>
        <v>57000</v>
      </c>
      <c r="F59" s="111">
        <f t="shared" si="23"/>
        <v>29830</v>
      </c>
      <c r="G59" s="111">
        <f t="shared" si="23"/>
        <v>29660.07</v>
      </c>
      <c r="H59" s="111">
        <f t="shared" si="23"/>
        <v>275</v>
      </c>
      <c r="I59" s="55"/>
      <c r="J59" s="55"/>
      <c r="K59" s="55"/>
      <c r="L59" s="40"/>
    </row>
    <row r="60" spans="1:247" s="56" customFormat="1" ht="16.5" customHeight="1">
      <c r="A60" s="59" t="s">
        <v>305</v>
      </c>
      <c r="B60" s="63" t="s">
        <v>306</v>
      </c>
      <c r="C60" s="108"/>
      <c r="D60" s="107">
        <v>57000</v>
      </c>
      <c r="E60" s="107">
        <v>57000</v>
      </c>
      <c r="F60" s="107">
        <v>29830</v>
      </c>
      <c r="G60" s="86">
        <v>29660.07</v>
      </c>
      <c r="H60" s="86">
        <v>275</v>
      </c>
      <c r="I60" s="55"/>
      <c r="J60" s="55"/>
      <c r="K60" s="55"/>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row>
    <row r="61" spans="1:247" s="56" customFormat="1" ht="16.5" customHeight="1">
      <c r="A61" s="52" t="s">
        <v>307</v>
      </c>
      <c r="B61" s="57" t="s">
        <v>308</v>
      </c>
      <c r="C61" s="107">
        <f t="shared" ref="C61:H61" si="24">+C62+C63</f>
        <v>0</v>
      </c>
      <c r="D61" s="107">
        <f t="shared" si="24"/>
        <v>1000</v>
      </c>
      <c r="E61" s="107">
        <f t="shared" si="24"/>
        <v>1000</v>
      </c>
      <c r="F61" s="107">
        <f t="shared" si="24"/>
        <v>1000</v>
      </c>
      <c r="G61" s="107">
        <f t="shared" si="24"/>
        <v>0</v>
      </c>
      <c r="H61" s="107">
        <f t="shared" si="24"/>
        <v>0</v>
      </c>
      <c r="I61" s="55"/>
      <c r="J61" s="55"/>
      <c r="K61" s="55"/>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row>
    <row r="62" spans="1:247" ht="16.5" customHeight="1">
      <c r="A62" s="52" t="s">
        <v>309</v>
      </c>
      <c r="B62" s="63" t="s">
        <v>310</v>
      </c>
      <c r="C62" s="108"/>
      <c r="D62" s="107">
        <v>1000</v>
      </c>
      <c r="E62" s="107">
        <v>1000</v>
      </c>
      <c r="F62" s="107">
        <v>1000</v>
      </c>
      <c r="G62" s="107">
        <v>0</v>
      </c>
      <c r="H62" s="107">
        <v>0</v>
      </c>
      <c r="I62" s="55"/>
      <c r="J62" s="55"/>
      <c r="K62" s="55"/>
    </row>
    <row r="63" spans="1:247" s="56" customFormat="1" ht="16.5" customHeight="1">
      <c r="A63" s="52" t="s">
        <v>311</v>
      </c>
      <c r="B63" s="63" t="s">
        <v>312</v>
      </c>
      <c r="C63" s="108"/>
      <c r="D63" s="107"/>
      <c r="E63" s="107"/>
      <c r="F63" s="107"/>
      <c r="G63" s="86"/>
      <c r="H63" s="86"/>
      <c r="I63" s="55"/>
      <c r="J63" s="55"/>
      <c r="K63" s="55"/>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row>
    <row r="64" spans="1:247" ht="16.5" customHeight="1">
      <c r="A64" s="59" t="s">
        <v>313</v>
      </c>
      <c r="B64" s="63" t="s">
        <v>314</v>
      </c>
      <c r="C64" s="108"/>
      <c r="D64" s="107">
        <v>1000</v>
      </c>
      <c r="E64" s="107">
        <v>1000</v>
      </c>
      <c r="F64" s="107">
        <v>0</v>
      </c>
      <c r="G64" s="86">
        <v>0</v>
      </c>
      <c r="H64" s="86">
        <v>0</v>
      </c>
      <c r="I64" s="55"/>
      <c r="J64" s="55"/>
      <c r="K64" s="55"/>
    </row>
    <row r="65" spans="1:247" ht="16.5" customHeight="1">
      <c r="A65" s="59" t="s">
        <v>315</v>
      </c>
      <c r="B65" s="60" t="s">
        <v>316</v>
      </c>
      <c r="C65" s="108"/>
      <c r="D65" s="107"/>
      <c r="E65" s="107"/>
      <c r="F65" s="107"/>
      <c r="G65" s="86"/>
      <c r="H65" s="86"/>
      <c r="I65" s="55"/>
      <c r="J65" s="55"/>
      <c r="K65" s="55"/>
    </row>
    <row r="66" spans="1:247" ht="16.5" customHeight="1">
      <c r="A66" s="59" t="s">
        <v>317</v>
      </c>
      <c r="B66" s="63" t="s">
        <v>318</v>
      </c>
      <c r="C66" s="108"/>
      <c r="D66" s="107"/>
      <c r="E66" s="107"/>
      <c r="F66" s="107"/>
      <c r="G66" s="86"/>
      <c r="H66" s="86"/>
      <c r="I66" s="55"/>
      <c r="J66" s="55"/>
      <c r="K66" s="55"/>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6"/>
      <c r="EU66" s="56"/>
      <c r="EV66" s="56"/>
      <c r="EW66" s="56"/>
      <c r="EX66" s="56"/>
      <c r="EY66" s="56"/>
      <c r="EZ66" s="56"/>
      <c r="FA66" s="56"/>
      <c r="FB66" s="56"/>
      <c r="FC66" s="56"/>
      <c r="FD66" s="56"/>
      <c r="FE66" s="56"/>
      <c r="FF66" s="56"/>
      <c r="FG66" s="56"/>
      <c r="FH66" s="56"/>
      <c r="FI66" s="56"/>
      <c r="FJ66" s="56"/>
      <c r="FK66" s="56"/>
      <c r="FL66" s="56"/>
      <c r="FM66" s="56"/>
      <c r="FN66" s="56"/>
      <c r="FO66" s="56"/>
      <c r="FP66" s="56"/>
      <c r="FQ66" s="56"/>
      <c r="FR66" s="56"/>
      <c r="FS66" s="56"/>
      <c r="FT66" s="56"/>
      <c r="FU66" s="56"/>
      <c r="FV66" s="56"/>
      <c r="FW66" s="56"/>
      <c r="FX66" s="56"/>
      <c r="FY66" s="56"/>
      <c r="FZ66" s="56"/>
      <c r="GA66" s="56"/>
      <c r="GB66" s="56"/>
      <c r="GC66" s="56"/>
      <c r="GD66" s="56"/>
      <c r="GE66" s="56"/>
      <c r="GF66" s="56"/>
      <c r="GG66" s="56"/>
      <c r="GH66" s="56"/>
      <c r="GI66" s="56"/>
      <c r="GJ66" s="56"/>
      <c r="GK66" s="56"/>
      <c r="GL66" s="56"/>
      <c r="GM66" s="56"/>
      <c r="GN66" s="56"/>
      <c r="GO66" s="56"/>
      <c r="GP66" s="56"/>
      <c r="GQ66" s="56"/>
      <c r="GR66" s="56"/>
      <c r="GS66" s="56"/>
      <c r="GT66" s="56"/>
      <c r="GU66" s="56"/>
      <c r="GV66" s="56"/>
      <c r="GW66" s="56"/>
      <c r="GX66" s="56"/>
      <c r="GY66" s="56"/>
      <c r="GZ66" s="56"/>
      <c r="HA66" s="56"/>
      <c r="HB66" s="56"/>
      <c r="HC66" s="56"/>
      <c r="HD66" s="56"/>
      <c r="HE66" s="56"/>
      <c r="HF66" s="56"/>
      <c r="HG66" s="56"/>
      <c r="HH66" s="56"/>
      <c r="HI66" s="56"/>
      <c r="HJ66" s="56"/>
      <c r="HK66" s="56"/>
      <c r="HL66" s="56"/>
      <c r="HM66" s="56"/>
      <c r="HN66" s="56"/>
      <c r="HO66" s="56"/>
      <c r="HP66" s="56"/>
      <c r="HQ66" s="56"/>
      <c r="HR66" s="56"/>
      <c r="HS66" s="56"/>
      <c r="HT66" s="56"/>
      <c r="HU66" s="56"/>
      <c r="HV66" s="56"/>
      <c r="HW66" s="56"/>
      <c r="HX66" s="56"/>
      <c r="HY66" s="56"/>
      <c r="HZ66" s="56"/>
      <c r="IA66" s="56"/>
      <c r="IB66" s="56"/>
      <c r="IC66" s="56"/>
      <c r="ID66" s="56"/>
      <c r="IE66" s="56"/>
      <c r="IF66" s="56"/>
      <c r="IG66" s="56"/>
      <c r="IH66" s="56"/>
      <c r="II66" s="56"/>
      <c r="IJ66" s="56"/>
      <c r="IK66" s="56"/>
      <c r="IL66" s="56"/>
      <c r="IM66" s="56"/>
    </row>
    <row r="67" spans="1:247" ht="16.5" customHeight="1">
      <c r="A67" s="59" t="s">
        <v>319</v>
      </c>
      <c r="B67" s="63" t="s">
        <v>320</v>
      </c>
      <c r="C67" s="108"/>
      <c r="D67" s="107">
        <v>6000</v>
      </c>
      <c r="E67" s="107">
        <v>6000</v>
      </c>
      <c r="F67" s="107">
        <v>3120</v>
      </c>
      <c r="G67" s="108">
        <v>3120</v>
      </c>
      <c r="H67" s="108">
        <v>520</v>
      </c>
      <c r="I67" s="55"/>
      <c r="J67" s="55"/>
      <c r="K67" s="55"/>
      <c r="L67" s="56"/>
    </row>
    <row r="68" spans="1:247" ht="30">
      <c r="A68" s="59" t="s">
        <v>321</v>
      </c>
      <c r="B68" s="63" t="s">
        <v>322</v>
      </c>
      <c r="C68" s="108"/>
      <c r="D68" s="54"/>
      <c r="E68" s="54"/>
      <c r="F68" s="54"/>
      <c r="G68" s="62"/>
      <c r="H68" s="62"/>
      <c r="I68" s="55"/>
      <c r="J68" s="55"/>
      <c r="K68" s="55"/>
      <c r="L68" s="56"/>
    </row>
    <row r="69" spans="1:247" ht="16.5" customHeight="1">
      <c r="A69" s="52" t="s">
        <v>323</v>
      </c>
      <c r="B69" s="57" t="s">
        <v>324</v>
      </c>
      <c r="C69" s="111">
        <f t="shared" ref="C69:H69" si="25">+C70+C71</f>
        <v>0</v>
      </c>
      <c r="D69" s="111">
        <f t="shared" si="25"/>
        <v>8000</v>
      </c>
      <c r="E69" s="111">
        <f t="shared" si="25"/>
        <v>8000</v>
      </c>
      <c r="F69" s="111">
        <f t="shared" si="25"/>
        <v>970</v>
      </c>
      <c r="G69" s="111">
        <f t="shared" si="25"/>
        <v>967</v>
      </c>
      <c r="H69" s="111">
        <f t="shared" si="25"/>
        <v>0</v>
      </c>
      <c r="I69" s="55"/>
      <c r="J69" s="55"/>
      <c r="K69" s="55"/>
    </row>
    <row r="70" spans="1:247" ht="16.5" customHeight="1">
      <c r="A70" s="59" t="s">
        <v>325</v>
      </c>
      <c r="B70" s="63" t="s">
        <v>326</v>
      </c>
      <c r="C70" s="108"/>
      <c r="D70" s="54"/>
      <c r="E70" s="54"/>
      <c r="F70" s="54"/>
      <c r="G70" s="62"/>
      <c r="H70" s="62"/>
      <c r="I70" s="55"/>
      <c r="J70" s="55"/>
      <c r="K70" s="55"/>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56"/>
      <c r="FX70" s="56"/>
      <c r="FY70" s="56"/>
      <c r="FZ70" s="56"/>
      <c r="GA70" s="56"/>
      <c r="GB70" s="56"/>
      <c r="GC70" s="56"/>
      <c r="GD70" s="56"/>
      <c r="GE70" s="56"/>
      <c r="GF70" s="56"/>
      <c r="GG70" s="56"/>
      <c r="GH70" s="56"/>
      <c r="GI70" s="56"/>
      <c r="GJ70" s="56"/>
      <c r="GK70" s="56"/>
      <c r="GL70" s="56"/>
      <c r="GM70" s="56"/>
      <c r="GN70" s="56"/>
      <c r="GO70" s="56"/>
      <c r="GP70" s="56"/>
      <c r="GQ70" s="56"/>
      <c r="GR70" s="56"/>
      <c r="GS70" s="56"/>
      <c r="GT70" s="56"/>
      <c r="GU70" s="56"/>
      <c r="GV70" s="56"/>
      <c r="GW70" s="56"/>
      <c r="GX70" s="56"/>
      <c r="GY70" s="56"/>
      <c r="GZ70" s="56"/>
      <c r="HA70" s="56"/>
      <c r="HB70" s="56"/>
      <c r="HC70" s="56"/>
      <c r="HD70" s="56"/>
      <c r="HE70" s="56"/>
      <c r="HF70" s="56"/>
      <c r="HG70" s="56"/>
      <c r="HH70" s="56"/>
      <c r="HI70" s="56"/>
      <c r="HJ70" s="56"/>
      <c r="HK70" s="56"/>
      <c r="HL70" s="56"/>
      <c r="HM70" s="56"/>
      <c r="HN70" s="56"/>
      <c r="HO70" s="56"/>
      <c r="HP70" s="56"/>
      <c r="HQ70" s="56"/>
      <c r="HR70" s="56"/>
      <c r="HS70" s="56"/>
      <c r="HT70" s="56"/>
      <c r="HU70" s="56"/>
      <c r="HV70" s="56"/>
      <c r="HW70" s="56"/>
      <c r="HX70" s="56"/>
      <c r="HY70" s="56"/>
      <c r="HZ70" s="56"/>
      <c r="IA70" s="56"/>
      <c r="IB70" s="56"/>
      <c r="IC70" s="56"/>
      <c r="ID70" s="56"/>
      <c r="IE70" s="56"/>
      <c r="IF70" s="56"/>
      <c r="IG70" s="56"/>
      <c r="IH70" s="56"/>
      <c r="II70" s="56"/>
      <c r="IJ70" s="56"/>
      <c r="IK70" s="56"/>
      <c r="IL70" s="56"/>
      <c r="IM70" s="56"/>
    </row>
    <row r="71" spans="1:247" s="56" customFormat="1" ht="16.5" customHeight="1">
      <c r="A71" s="59" t="s">
        <v>327</v>
      </c>
      <c r="B71" s="63" t="s">
        <v>328</v>
      </c>
      <c r="C71" s="108"/>
      <c r="D71" s="107">
        <v>8000</v>
      </c>
      <c r="E71" s="107">
        <v>8000</v>
      </c>
      <c r="F71" s="107">
        <v>970</v>
      </c>
      <c r="G71" s="126">
        <v>967</v>
      </c>
      <c r="H71" s="126">
        <v>0</v>
      </c>
      <c r="I71" s="55"/>
      <c r="J71" s="55"/>
      <c r="K71" s="55"/>
    </row>
    <row r="72" spans="1:247" ht="16.5" customHeight="1">
      <c r="A72" s="52" t="s">
        <v>329</v>
      </c>
      <c r="B72" s="57" t="s">
        <v>218</v>
      </c>
      <c r="C72" s="107">
        <f>+C73</f>
        <v>0</v>
      </c>
      <c r="D72" s="107">
        <f t="shared" ref="D72:H73" si="26">+D73</f>
        <v>0</v>
      </c>
      <c r="E72" s="107">
        <f t="shared" si="26"/>
        <v>0</v>
      </c>
      <c r="F72" s="107">
        <f t="shared" si="26"/>
        <v>0</v>
      </c>
      <c r="G72" s="107">
        <f t="shared" si="26"/>
        <v>0</v>
      </c>
      <c r="H72" s="107">
        <f t="shared" si="26"/>
        <v>0</v>
      </c>
      <c r="I72" s="55"/>
      <c r="J72" s="55"/>
      <c r="K72" s="55"/>
      <c r="L72" s="56"/>
    </row>
    <row r="73" spans="1:247" ht="16.5" customHeight="1">
      <c r="A73" s="70" t="s">
        <v>330</v>
      </c>
      <c r="B73" s="57" t="s">
        <v>331</v>
      </c>
      <c r="C73" s="107">
        <f>+C74</f>
        <v>0</v>
      </c>
      <c r="D73" s="107">
        <f t="shared" si="26"/>
        <v>0</v>
      </c>
      <c r="E73" s="107">
        <f t="shared" si="26"/>
        <v>0</v>
      </c>
      <c r="F73" s="107">
        <f t="shared" si="26"/>
        <v>0</v>
      </c>
      <c r="G73" s="107">
        <f t="shared" si="26"/>
        <v>0</v>
      </c>
      <c r="H73" s="107">
        <f t="shared" si="26"/>
        <v>0</v>
      </c>
      <c r="I73" s="55"/>
      <c r="J73" s="55"/>
      <c r="K73" s="55"/>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6"/>
      <c r="BS73" s="56"/>
      <c r="BT73" s="56"/>
      <c r="BU73" s="56"/>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c r="EN73" s="56"/>
      <c r="EO73" s="56"/>
      <c r="EP73" s="56"/>
      <c r="EQ73" s="56"/>
      <c r="ER73" s="56"/>
      <c r="ES73" s="56"/>
      <c r="ET73" s="56"/>
      <c r="EU73" s="56"/>
      <c r="EV73" s="56"/>
      <c r="EW73" s="56"/>
      <c r="EX73" s="56"/>
      <c r="EY73" s="56"/>
      <c r="EZ73" s="56"/>
      <c r="FA73" s="56"/>
      <c r="FB73" s="56"/>
      <c r="FC73" s="56"/>
      <c r="FD73" s="56"/>
      <c r="FE73" s="56"/>
      <c r="FF73" s="56"/>
      <c r="FG73" s="56"/>
      <c r="FH73" s="56"/>
      <c r="FI73" s="56"/>
      <c r="FJ73" s="56"/>
      <c r="FK73" s="56"/>
      <c r="FL73" s="56"/>
      <c r="FM73" s="56"/>
      <c r="FN73" s="56"/>
      <c r="FO73" s="56"/>
      <c r="FP73" s="56"/>
      <c r="FQ73" s="56"/>
      <c r="FR73" s="56"/>
      <c r="FS73" s="56"/>
      <c r="FT73" s="56"/>
      <c r="FU73" s="56"/>
      <c r="FV73" s="56"/>
      <c r="FW73" s="56"/>
      <c r="FX73" s="56"/>
      <c r="FY73" s="56"/>
      <c r="FZ73" s="56"/>
      <c r="GA73" s="56"/>
      <c r="GB73" s="56"/>
      <c r="GC73" s="56"/>
      <c r="GD73" s="56"/>
      <c r="GE73" s="56"/>
      <c r="GF73" s="56"/>
      <c r="GG73" s="56"/>
      <c r="GH73" s="56"/>
      <c r="GI73" s="56"/>
      <c r="GJ73" s="56"/>
      <c r="GK73" s="56"/>
      <c r="GL73" s="56"/>
      <c r="GM73" s="56"/>
      <c r="GN73" s="56"/>
      <c r="GO73" s="56"/>
      <c r="GP73" s="56"/>
      <c r="GQ73" s="56"/>
      <c r="GR73" s="56"/>
      <c r="GS73" s="56"/>
      <c r="GT73" s="56"/>
      <c r="GU73" s="56"/>
      <c r="GV73" s="56"/>
      <c r="GW73" s="56"/>
      <c r="GX73" s="56"/>
      <c r="GY73" s="56"/>
      <c r="GZ73" s="56"/>
      <c r="HA73" s="56"/>
      <c r="HB73" s="56"/>
      <c r="HC73" s="56"/>
      <c r="HD73" s="56"/>
      <c r="HE73" s="56"/>
      <c r="HF73" s="56"/>
      <c r="HG73" s="56"/>
      <c r="HH73" s="56"/>
      <c r="HI73" s="56"/>
      <c r="HJ73" s="56"/>
      <c r="HK73" s="56"/>
      <c r="HL73" s="56"/>
      <c r="HM73" s="56"/>
      <c r="HN73" s="56"/>
      <c r="HO73" s="56"/>
      <c r="HP73" s="56"/>
      <c r="HQ73" s="56"/>
      <c r="HR73" s="56"/>
      <c r="HS73" s="56"/>
      <c r="HT73" s="56"/>
      <c r="HU73" s="56"/>
      <c r="HV73" s="56"/>
      <c r="HW73" s="56"/>
      <c r="HX73" s="56"/>
      <c r="HY73" s="56"/>
      <c r="HZ73" s="56"/>
      <c r="IA73" s="56"/>
      <c r="IB73" s="56"/>
      <c r="IC73" s="56"/>
      <c r="ID73" s="56"/>
      <c r="IE73" s="56"/>
      <c r="IF73" s="56"/>
      <c r="IG73" s="56"/>
      <c r="IH73" s="56"/>
      <c r="II73" s="56"/>
      <c r="IJ73" s="56"/>
      <c r="IK73" s="56"/>
      <c r="IL73" s="56"/>
      <c r="IM73" s="56"/>
    </row>
    <row r="74" spans="1:247" s="56" customFormat="1" ht="16.5" customHeight="1">
      <c r="A74" s="70" t="s">
        <v>332</v>
      </c>
      <c r="B74" s="63" t="s">
        <v>333</v>
      </c>
      <c r="C74" s="108"/>
      <c r="D74" s="54"/>
      <c r="E74" s="54"/>
      <c r="F74" s="54"/>
      <c r="G74" s="62"/>
      <c r="H74" s="62"/>
      <c r="I74" s="55"/>
      <c r="J74" s="55"/>
      <c r="K74" s="55"/>
    </row>
    <row r="75" spans="1:247" s="56" customFormat="1" ht="16.5" customHeight="1">
      <c r="A75" s="70" t="s">
        <v>334</v>
      </c>
      <c r="B75" s="71" t="s">
        <v>226</v>
      </c>
      <c r="C75" s="108">
        <f t="shared" ref="C75:H75" si="27">C76+C77</f>
        <v>0</v>
      </c>
      <c r="D75" s="108">
        <f t="shared" si="27"/>
        <v>32000</v>
      </c>
      <c r="E75" s="108">
        <f t="shared" si="27"/>
        <v>32000</v>
      </c>
      <c r="F75" s="108">
        <f t="shared" si="27"/>
        <v>6500</v>
      </c>
      <c r="G75" s="108">
        <f t="shared" si="27"/>
        <v>5118</v>
      </c>
      <c r="H75" s="108">
        <f t="shared" si="27"/>
        <v>960</v>
      </c>
      <c r="I75" s="55"/>
      <c r="J75" s="55"/>
      <c r="K75" s="55"/>
    </row>
    <row r="76" spans="1:247" s="56" customFormat="1" ht="16.5" customHeight="1">
      <c r="A76" s="70" t="s">
        <v>335</v>
      </c>
      <c r="B76" s="72" t="s">
        <v>336</v>
      </c>
      <c r="C76" s="108"/>
      <c r="D76" s="54"/>
      <c r="E76" s="54"/>
      <c r="F76" s="54"/>
      <c r="G76" s="62"/>
      <c r="H76" s="62"/>
      <c r="I76" s="55"/>
      <c r="J76" s="55"/>
      <c r="K76" s="55"/>
    </row>
    <row r="77" spans="1:247" ht="16.5" customHeight="1">
      <c r="A77" s="70" t="s">
        <v>337</v>
      </c>
      <c r="B77" s="72" t="s">
        <v>338</v>
      </c>
      <c r="C77" s="108"/>
      <c r="D77" s="107">
        <v>32000</v>
      </c>
      <c r="E77" s="107">
        <v>32000</v>
      </c>
      <c r="F77" s="107">
        <v>6500</v>
      </c>
      <c r="G77" s="86">
        <v>5118</v>
      </c>
      <c r="H77" s="86">
        <v>960</v>
      </c>
      <c r="I77" s="55"/>
      <c r="J77" s="55"/>
      <c r="K77" s="55"/>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c r="BZ77" s="56"/>
      <c r="CA77" s="56"/>
      <c r="CB77" s="56"/>
      <c r="CC77" s="56"/>
      <c r="CD77" s="56"/>
      <c r="CE77" s="56"/>
      <c r="CF77" s="56"/>
      <c r="CG77" s="56"/>
      <c r="CH77" s="56"/>
      <c r="CI77" s="56"/>
      <c r="CJ77" s="56"/>
      <c r="CK77" s="56"/>
      <c r="CL77" s="56"/>
      <c r="CM77" s="56"/>
      <c r="CN77" s="56"/>
      <c r="CO77" s="56"/>
      <c r="CP77" s="56"/>
      <c r="CQ77" s="56"/>
      <c r="CR77" s="56"/>
      <c r="CS77" s="56"/>
      <c r="CT77" s="56"/>
      <c r="CU77" s="56"/>
      <c r="CV77" s="56"/>
      <c r="CW77" s="56"/>
      <c r="CX77" s="56"/>
      <c r="CY77" s="56"/>
      <c r="CZ77" s="56"/>
      <c r="DA77" s="56"/>
      <c r="DB77" s="56"/>
      <c r="DC77" s="56"/>
      <c r="DD77" s="56"/>
      <c r="DE77" s="56"/>
      <c r="DF77" s="56"/>
      <c r="DG77" s="56"/>
      <c r="DH77" s="56"/>
      <c r="DI77" s="56"/>
      <c r="DJ77" s="56"/>
      <c r="DK77" s="56"/>
      <c r="DL77" s="56"/>
      <c r="DM77" s="56"/>
      <c r="DN77" s="56"/>
      <c r="DO77" s="56"/>
      <c r="DP77" s="56"/>
      <c r="DQ77" s="56"/>
      <c r="DR77" s="56"/>
      <c r="DS77" s="56"/>
      <c r="DT77" s="56"/>
      <c r="DU77" s="56"/>
      <c r="DV77" s="56"/>
      <c r="DW77" s="56"/>
      <c r="DX77" s="56"/>
      <c r="DY77" s="56"/>
      <c r="DZ77" s="56"/>
      <c r="EA77" s="56"/>
      <c r="EB77" s="56"/>
      <c r="EC77" s="56"/>
      <c r="ED77" s="56"/>
      <c r="EE77" s="56"/>
      <c r="EF77" s="56"/>
      <c r="EG77" s="56"/>
      <c r="EH77" s="56"/>
      <c r="EI77" s="56"/>
      <c r="EJ77" s="56"/>
      <c r="EK77" s="56"/>
      <c r="EL77" s="56"/>
      <c r="EM77" s="56"/>
      <c r="EN77" s="56"/>
      <c r="EO77" s="56"/>
      <c r="EP77" s="56"/>
      <c r="EQ77" s="56"/>
      <c r="ER77" s="56"/>
      <c r="ES77" s="56"/>
      <c r="ET77" s="56"/>
      <c r="EU77" s="56"/>
      <c r="EV77" s="56"/>
      <c r="EW77" s="56"/>
      <c r="EX77" s="56"/>
      <c r="EY77" s="56"/>
      <c r="EZ77" s="56"/>
      <c r="FA77" s="56"/>
      <c r="FB77" s="56"/>
      <c r="FC77" s="56"/>
      <c r="FD77" s="56"/>
      <c r="FE77" s="56"/>
      <c r="FF77" s="56"/>
      <c r="FG77" s="56"/>
      <c r="FH77" s="56"/>
      <c r="FI77" s="56"/>
      <c r="FJ77" s="56"/>
      <c r="FK77" s="56"/>
      <c r="FL77" s="56"/>
      <c r="FM77" s="56"/>
      <c r="FN77" s="56"/>
      <c r="FO77" s="56"/>
      <c r="FP77" s="56"/>
      <c r="FQ77" s="56"/>
      <c r="FR77" s="56"/>
      <c r="FS77" s="56"/>
      <c r="FT77" s="56"/>
      <c r="FU77" s="56"/>
      <c r="FV77" s="56"/>
      <c r="FW77" s="56"/>
      <c r="FX77" s="56"/>
      <c r="FY77" s="56"/>
      <c r="FZ77" s="56"/>
      <c r="GA77" s="56"/>
      <c r="GB77" s="56"/>
      <c r="GC77" s="56"/>
      <c r="GD77" s="56"/>
      <c r="GE77" s="56"/>
      <c r="GF77" s="56"/>
      <c r="GG77" s="56"/>
      <c r="GH77" s="56"/>
      <c r="GI77" s="56"/>
      <c r="GJ77" s="56"/>
      <c r="GK77" s="56"/>
      <c r="GL77" s="56"/>
      <c r="GM77" s="56"/>
      <c r="GN77" s="56"/>
      <c r="GO77" s="56"/>
      <c r="GP77" s="56"/>
      <c r="GQ77" s="56"/>
      <c r="GR77" s="56"/>
      <c r="GS77" s="56"/>
      <c r="GT77" s="56"/>
      <c r="GU77" s="56"/>
      <c r="GV77" s="56"/>
      <c r="GW77" s="56"/>
      <c r="GX77" s="56"/>
      <c r="GY77" s="56"/>
      <c r="GZ77" s="56"/>
      <c r="HA77" s="56"/>
      <c r="HB77" s="56"/>
      <c r="HC77" s="56"/>
      <c r="HD77" s="56"/>
      <c r="HE77" s="56"/>
      <c r="HF77" s="56"/>
      <c r="HG77" s="56"/>
      <c r="HH77" s="56"/>
      <c r="HI77" s="56"/>
      <c r="HJ77" s="56"/>
      <c r="HK77" s="56"/>
      <c r="HL77" s="56"/>
      <c r="HM77" s="56"/>
      <c r="HN77" s="56"/>
      <c r="HO77" s="56"/>
      <c r="HP77" s="56"/>
      <c r="HQ77" s="56"/>
      <c r="HR77" s="56"/>
      <c r="HS77" s="56"/>
      <c r="HT77" s="56"/>
      <c r="HU77" s="56"/>
      <c r="HV77" s="56"/>
      <c r="HW77" s="56"/>
      <c r="HX77" s="56"/>
      <c r="HY77" s="56"/>
      <c r="HZ77" s="56"/>
      <c r="IA77" s="56"/>
      <c r="IB77" s="56"/>
      <c r="IC77" s="56"/>
      <c r="ID77" s="56"/>
      <c r="IE77" s="56"/>
      <c r="IF77" s="56"/>
      <c r="IG77" s="56"/>
      <c r="IH77" s="56"/>
      <c r="II77" s="56"/>
      <c r="IJ77" s="56"/>
      <c r="IK77" s="56"/>
      <c r="IL77" s="56"/>
      <c r="IM77" s="56"/>
    </row>
    <row r="78" spans="1:247" s="56" customFormat="1" ht="16.5" customHeight="1">
      <c r="A78" s="52" t="s">
        <v>339</v>
      </c>
      <c r="B78" s="57" t="s">
        <v>228</v>
      </c>
      <c r="C78" s="107">
        <f t="shared" ref="C78:H78" si="28">+C79</f>
        <v>0</v>
      </c>
      <c r="D78" s="107">
        <f t="shared" si="28"/>
        <v>301000</v>
      </c>
      <c r="E78" s="107">
        <f t="shared" si="28"/>
        <v>301000</v>
      </c>
      <c r="F78" s="107">
        <f t="shared" si="28"/>
        <v>236000</v>
      </c>
      <c r="G78" s="107">
        <f t="shared" si="28"/>
        <v>235930.76</v>
      </c>
      <c r="H78" s="107">
        <f t="shared" si="28"/>
        <v>152938.92000000001</v>
      </c>
      <c r="I78" s="55"/>
      <c r="J78" s="55"/>
      <c r="K78" s="55"/>
    </row>
    <row r="79" spans="1:247" s="56" customFormat="1" ht="16.5" customHeight="1">
      <c r="A79" s="52" t="s">
        <v>340</v>
      </c>
      <c r="B79" s="57" t="s">
        <v>230</v>
      </c>
      <c r="C79" s="107">
        <f t="shared" ref="C79:H79" si="29">+C80+C85</f>
        <v>0</v>
      </c>
      <c r="D79" s="107">
        <f t="shared" si="29"/>
        <v>301000</v>
      </c>
      <c r="E79" s="107">
        <f t="shared" si="29"/>
        <v>301000</v>
      </c>
      <c r="F79" s="107">
        <f t="shared" si="29"/>
        <v>236000</v>
      </c>
      <c r="G79" s="107">
        <f t="shared" si="29"/>
        <v>235930.76</v>
      </c>
      <c r="H79" s="107">
        <f t="shared" si="29"/>
        <v>152938.92000000001</v>
      </c>
      <c r="I79" s="55"/>
      <c r="J79" s="55"/>
      <c r="K79" s="55"/>
    </row>
    <row r="80" spans="1:247" s="56" customFormat="1" ht="16.5" customHeight="1">
      <c r="A80" s="52" t="s">
        <v>341</v>
      </c>
      <c r="B80" s="57" t="s">
        <v>342</v>
      </c>
      <c r="C80" s="107">
        <f t="shared" ref="C80:H80" si="30">+C82+C84+C83+C81</f>
        <v>0</v>
      </c>
      <c r="D80" s="107">
        <f t="shared" si="30"/>
        <v>301000</v>
      </c>
      <c r="E80" s="107">
        <f t="shared" si="30"/>
        <v>301000</v>
      </c>
      <c r="F80" s="107">
        <f t="shared" si="30"/>
        <v>236000</v>
      </c>
      <c r="G80" s="107">
        <f t="shared" si="30"/>
        <v>235930.76</v>
      </c>
      <c r="H80" s="107">
        <f t="shared" si="30"/>
        <v>152938.92000000001</v>
      </c>
      <c r="I80" s="55"/>
      <c r="J80" s="55"/>
      <c r="K80" s="55"/>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row>
    <row r="81" spans="1:247" s="56" customFormat="1" ht="16.5" customHeight="1">
      <c r="A81" s="52" t="s">
        <v>343</v>
      </c>
      <c r="B81" s="60" t="s">
        <v>344</v>
      </c>
      <c r="C81" s="107"/>
      <c r="D81" s="54"/>
      <c r="E81" s="54"/>
      <c r="F81" s="54"/>
      <c r="G81" s="62"/>
      <c r="H81" s="62"/>
      <c r="I81" s="55"/>
      <c r="J81" s="55"/>
      <c r="K81" s="55"/>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row>
    <row r="82" spans="1:247" s="56" customFormat="1" ht="16.5" customHeight="1">
      <c r="A82" s="59" t="s">
        <v>345</v>
      </c>
      <c r="B82" s="63" t="s">
        <v>346</v>
      </c>
      <c r="C82" s="108"/>
      <c r="D82" s="107">
        <v>236000</v>
      </c>
      <c r="E82" s="107">
        <v>236000</v>
      </c>
      <c r="F82" s="107">
        <v>236000</v>
      </c>
      <c r="G82" s="86">
        <v>235930.76</v>
      </c>
      <c r="H82" s="86">
        <v>152938.92000000001</v>
      </c>
      <c r="I82" s="55"/>
      <c r="J82" s="55"/>
      <c r="K82" s="55"/>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row>
    <row r="83" spans="1:247" s="56" customFormat="1" ht="16.5" customHeight="1">
      <c r="A83" s="59" t="s">
        <v>347</v>
      </c>
      <c r="B83" s="60" t="s">
        <v>348</v>
      </c>
      <c r="C83" s="108"/>
      <c r="D83" s="54">
        <v>65000</v>
      </c>
      <c r="E83" s="54">
        <v>65000</v>
      </c>
      <c r="F83" s="54">
        <v>0</v>
      </c>
      <c r="G83" s="62">
        <v>0</v>
      </c>
      <c r="H83" s="62">
        <v>0</v>
      </c>
      <c r="I83" s="55"/>
      <c r="J83" s="55"/>
      <c r="K83" s="55"/>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row>
    <row r="84" spans="1:247" ht="16.5" customHeight="1">
      <c r="A84" s="59" t="s">
        <v>349</v>
      </c>
      <c r="B84" s="63" t="s">
        <v>350</v>
      </c>
      <c r="C84" s="108"/>
      <c r="D84" s="54"/>
      <c r="E84" s="54"/>
      <c r="F84" s="54"/>
      <c r="G84" s="62"/>
      <c r="H84" s="62"/>
      <c r="I84" s="55"/>
      <c r="J84" s="55"/>
      <c r="K84" s="55"/>
    </row>
    <row r="85" spans="1:247" ht="16.5" customHeight="1">
      <c r="A85" s="73" t="s">
        <v>351</v>
      </c>
      <c r="B85" s="60" t="s">
        <v>352</v>
      </c>
      <c r="C85" s="108"/>
      <c r="D85" s="54"/>
      <c r="E85" s="54"/>
      <c r="F85" s="54"/>
      <c r="G85" s="62"/>
      <c r="H85" s="62"/>
      <c r="I85" s="55"/>
      <c r="J85" s="55"/>
      <c r="K85" s="55"/>
    </row>
    <row r="86" spans="1:247" ht="16.5" customHeight="1">
      <c r="A86" s="59" t="s">
        <v>238</v>
      </c>
      <c r="B86" s="63" t="s">
        <v>353</v>
      </c>
      <c r="C86" s="108"/>
      <c r="D86" s="54"/>
      <c r="E86" s="54"/>
      <c r="F86" s="54"/>
      <c r="G86" s="62"/>
      <c r="H86" s="62"/>
      <c r="I86" s="55"/>
      <c r="J86" s="55"/>
      <c r="K86" s="5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H86" s="65"/>
      <c r="BI86" s="65"/>
      <c r="BJ86" s="65"/>
      <c r="BK86" s="65"/>
      <c r="BL86" s="65"/>
      <c r="BM86" s="65"/>
      <c r="BN86" s="65"/>
      <c r="BO86" s="65"/>
      <c r="BP86" s="65"/>
      <c r="BQ86" s="65"/>
      <c r="BR86" s="65"/>
      <c r="BS86" s="65"/>
      <c r="BT86" s="65"/>
      <c r="BU86" s="65"/>
      <c r="BV86" s="65"/>
      <c r="BW86" s="65"/>
      <c r="BX86" s="65"/>
      <c r="BY86" s="65"/>
      <c r="BZ86" s="65"/>
      <c r="CA86" s="65"/>
      <c r="CB86" s="65"/>
      <c r="CC86" s="65"/>
      <c r="CD86" s="65"/>
      <c r="CE86" s="65"/>
      <c r="CF86" s="65"/>
      <c r="CG86" s="65"/>
      <c r="CH86" s="65"/>
      <c r="CI86" s="65"/>
      <c r="CJ86" s="65"/>
      <c r="CK86" s="65"/>
      <c r="CL86" s="65"/>
      <c r="CM86" s="65"/>
      <c r="CN86" s="65"/>
      <c r="CO86" s="65"/>
      <c r="CP86" s="65"/>
      <c r="CQ86" s="65"/>
      <c r="CR86" s="65"/>
      <c r="CS86" s="65"/>
      <c r="CT86" s="65"/>
      <c r="CU86" s="65"/>
      <c r="CV86" s="65"/>
      <c r="CW86" s="65"/>
      <c r="CX86" s="65"/>
      <c r="CY86" s="65"/>
      <c r="CZ86" s="65"/>
      <c r="DA86" s="65"/>
      <c r="DB86" s="65"/>
      <c r="DC86" s="65"/>
      <c r="DD86" s="65"/>
      <c r="DE86" s="65"/>
      <c r="DF86" s="65"/>
      <c r="DG86" s="65"/>
      <c r="DH86" s="65"/>
      <c r="DI86" s="65"/>
      <c r="DJ86" s="65"/>
      <c r="DK86" s="65"/>
      <c r="DL86" s="65"/>
      <c r="DM86" s="65"/>
      <c r="DN86" s="65"/>
      <c r="DO86" s="65"/>
      <c r="DP86" s="65"/>
      <c r="DQ86" s="65"/>
      <c r="DR86" s="65"/>
      <c r="DS86" s="65"/>
      <c r="DT86" s="65"/>
      <c r="DU86" s="65"/>
      <c r="DV86" s="65"/>
      <c r="DW86" s="65"/>
      <c r="DX86" s="65"/>
      <c r="DY86" s="65"/>
      <c r="DZ86" s="65"/>
      <c r="EA86" s="65"/>
      <c r="EB86" s="65"/>
      <c r="EC86" s="65"/>
      <c r="ED86" s="65"/>
      <c r="EE86" s="65"/>
      <c r="EF86" s="65"/>
      <c r="EG86" s="65"/>
      <c r="EH86" s="65"/>
      <c r="EI86" s="65"/>
      <c r="EJ86" s="65"/>
      <c r="EK86" s="65"/>
      <c r="EL86" s="65"/>
      <c r="EM86" s="65"/>
      <c r="EN86" s="65"/>
      <c r="EO86" s="65"/>
      <c r="EP86" s="65"/>
      <c r="EQ86" s="65"/>
      <c r="ER86" s="65"/>
      <c r="ES86" s="65"/>
      <c r="ET86" s="65"/>
      <c r="EU86" s="65"/>
      <c r="EV86" s="65"/>
      <c r="EW86" s="65"/>
      <c r="EX86" s="65"/>
      <c r="EY86" s="65"/>
      <c r="EZ86" s="65"/>
      <c r="FA86" s="65"/>
      <c r="FB86" s="65"/>
      <c r="FC86" s="65"/>
      <c r="FD86" s="65"/>
      <c r="FE86" s="65"/>
      <c r="FF86" s="65"/>
      <c r="FG86" s="65"/>
      <c r="FH86" s="65"/>
      <c r="FI86" s="65"/>
      <c r="FJ86" s="65"/>
      <c r="FK86" s="65"/>
      <c r="FL86" s="65"/>
      <c r="FM86" s="65"/>
      <c r="FN86" s="65"/>
      <c r="FO86" s="65"/>
      <c r="FP86" s="65"/>
      <c r="FQ86" s="65"/>
      <c r="FR86" s="65"/>
      <c r="FS86" s="65"/>
      <c r="FT86" s="65"/>
      <c r="FU86" s="65"/>
      <c r="FV86" s="65"/>
      <c r="FW86" s="65"/>
      <c r="FX86" s="65"/>
      <c r="FY86" s="65"/>
      <c r="FZ86" s="65"/>
      <c r="GA86" s="65"/>
      <c r="GB86" s="65"/>
      <c r="GC86" s="65"/>
      <c r="GD86" s="65"/>
      <c r="GE86" s="65"/>
      <c r="GF86" s="65"/>
      <c r="GG86" s="65"/>
      <c r="GH86" s="65"/>
      <c r="GI86" s="65"/>
      <c r="GJ86" s="65"/>
      <c r="GK86" s="65"/>
      <c r="GL86" s="65"/>
      <c r="GM86" s="65"/>
      <c r="GN86" s="65"/>
      <c r="GO86" s="65"/>
      <c r="GP86" s="65"/>
      <c r="GQ86" s="65"/>
      <c r="GR86" s="65"/>
      <c r="GS86" s="65"/>
      <c r="GT86" s="65"/>
      <c r="GU86" s="65"/>
      <c r="GV86" s="65"/>
      <c r="GW86" s="65"/>
      <c r="GX86" s="65"/>
      <c r="GY86" s="65"/>
      <c r="GZ86" s="65"/>
      <c r="HA86" s="65"/>
      <c r="HB86" s="65"/>
      <c r="HC86" s="65"/>
      <c r="HD86" s="65"/>
      <c r="HE86" s="65"/>
      <c r="HF86" s="65"/>
      <c r="HG86" s="65"/>
      <c r="HH86" s="65"/>
      <c r="HI86" s="65"/>
      <c r="HJ86" s="65"/>
      <c r="HK86" s="65"/>
      <c r="HL86" s="65"/>
      <c r="HM86" s="65"/>
      <c r="HN86" s="65"/>
      <c r="HO86" s="65"/>
      <c r="HP86" s="65"/>
      <c r="HQ86" s="65"/>
      <c r="HR86" s="65"/>
      <c r="HS86" s="65"/>
      <c r="HT86" s="65"/>
      <c r="HU86" s="65"/>
      <c r="HV86" s="65"/>
      <c r="HW86" s="65"/>
      <c r="HX86" s="65"/>
      <c r="HY86" s="65"/>
      <c r="HZ86" s="65"/>
      <c r="IA86" s="65"/>
      <c r="IB86" s="65"/>
      <c r="IC86" s="65"/>
      <c r="ID86" s="65"/>
      <c r="IE86" s="65"/>
      <c r="IF86" s="65"/>
      <c r="IG86" s="65"/>
      <c r="IH86" s="65"/>
      <c r="II86" s="65"/>
      <c r="IJ86" s="65"/>
      <c r="IK86" s="65"/>
      <c r="IL86" s="65"/>
      <c r="IM86" s="65"/>
    </row>
    <row r="87" spans="1:247" ht="16.5" customHeight="1">
      <c r="A87" s="59" t="s">
        <v>354</v>
      </c>
      <c r="B87" s="63" t="s">
        <v>355</v>
      </c>
      <c r="C87" s="107">
        <f>C44-C89+C10+C12+C13+C15+C16+C17-C86</f>
        <v>0</v>
      </c>
      <c r="D87" s="107">
        <f t="shared" ref="D87:H87" si="31">D44-D89+D10+D12+D13+D15+D16+D17-D86</f>
        <v>222162800</v>
      </c>
      <c r="E87" s="107">
        <f t="shared" si="31"/>
        <v>222162800</v>
      </c>
      <c r="F87" s="107">
        <f t="shared" si="31"/>
        <v>133458060</v>
      </c>
      <c r="G87" s="107">
        <f t="shared" si="31"/>
        <v>128642981.76000001</v>
      </c>
      <c r="H87" s="107">
        <f t="shared" si="31"/>
        <v>21329136.920000002</v>
      </c>
      <c r="I87" s="55"/>
      <c r="J87" s="55"/>
      <c r="K87" s="5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c r="BG87" s="65"/>
      <c r="BH87" s="65"/>
      <c r="BI87" s="65"/>
      <c r="BJ87" s="65"/>
      <c r="BK87" s="65"/>
      <c r="BL87" s="65"/>
      <c r="BM87" s="65"/>
      <c r="BN87" s="65"/>
      <c r="BO87" s="65"/>
      <c r="BP87" s="65"/>
      <c r="BQ87" s="65"/>
      <c r="BR87" s="65"/>
      <c r="BS87" s="65"/>
      <c r="BT87" s="65"/>
      <c r="BU87" s="65"/>
      <c r="BV87" s="65"/>
      <c r="BW87" s="65"/>
      <c r="BX87" s="65"/>
      <c r="BY87" s="65"/>
      <c r="BZ87" s="65"/>
      <c r="CA87" s="65"/>
      <c r="CB87" s="65"/>
      <c r="CC87" s="65"/>
      <c r="CD87" s="65"/>
      <c r="CE87" s="65"/>
      <c r="CF87" s="65"/>
      <c r="CG87" s="65"/>
      <c r="CH87" s="65"/>
      <c r="CI87" s="65"/>
      <c r="CJ87" s="65"/>
      <c r="CK87" s="65"/>
      <c r="CL87" s="65"/>
      <c r="CM87" s="65"/>
      <c r="CN87" s="65"/>
      <c r="CO87" s="65"/>
      <c r="CP87" s="65"/>
      <c r="CQ87" s="65"/>
      <c r="CR87" s="65"/>
      <c r="CS87" s="65"/>
      <c r="CT87" s="65"/>
      <c r="CU87" s="65"/>
      <c r="CV87" s="65"/>
      <c r="CW87" s="65"/>
      <c r="CX87" s="65"/>
      <c r="CY87" s="65"/>
      <c r="CZ87" s="65"/>
      <c r="DA87" s="65"/>
      <c r="DB87" s="65"/>
      <c r="DC87" s="65"/>
      <c r="DD87" s="65"/>
      <c r="DE87" s="65"/>
      <c r="DF87" s="65"/>
      <c r="DG87" s="65"/>
      <c r="DH87" s="65"/>
      <c r="DI87" s="65"/>
      <c r="DJ87" s="65"/>
      <c r="DK87" s="65"/>
      <c r="DL87" s="65"/>
      <c r="DM87" s="65"/>
      <c r="DN87" s="65"/>
      <c r="DO87" s="65"/>
      <c r="DP87" s="65"/>
      <c r="DQ87" s="65"/>
      <c r="DR87" s="65"/>
      <c r="DS87" s="65"/>
      <c r="DT87" s="65"/>
      <c r="DU87" s="65"/>
      <c r="DV87" s="65"/>
      <c r="DW87" s="65"/>
      <c r="DX87" s="65"/>
      <c r="DY87" s="65"/>
      <c r="DZ87" s="65"/>
      <c r="EA87" s="65"/>
      <c r="EB87" s="65"/>
      <c r="EC87" s="65"/>
      <c r="ED87" s="65"/>
      <c r="EE87" s="65"/>
      <c r="EF87" s="65"/>
      <c r="EG87" s="65"/>
      <c r="EH87" s="65"/>
      <c r="EI87" s="65"/>
      <c r="EJ87" s="65"/>
      <c r="EK87" s="65"/>
      <c r="EL87" s="65"/>
      <c r="EM87" s="65"/>
      <c r="EN87" s="65"/>
      <c r="EO87" s="65"/>
      <c r="EP87" s="65"/>
      <c r="EQ87" s="65"/>
      <c r="ER87" s="65"/>
      <c r="ES87" s="65"/>
      <c r="ET87" s="65"/>
      <c r="EU87" s="65"/>
      <c r="EV87" s="65"/>
      <c r="EW87" s="65"/>
      <c r="EX87" s="65"/>
      <c r="EY87" s="65"/>
      <c r="EZ87" s="65"/>
      <c r="FA87" s="65"/>
      <c r="FB87" s="65"/>
      <c r="FC87" s="65"/>
      <c r="FD87" s="65"/>
      <c r="FE87" s="65"/>
      <c r="FF87" s="65"/>
      <c r="FG87" s="65"/>
      <c r="FH87" s="65"/>
      <c r="FI87" s="65"/>
      <c r="FJ87" s="65"/>
      <c r="FK87" s="65"/>
      <c r="FL87" s="65"/>
      <c r="FM87" s="65"/>
      <c r="FN87" s="65"/>
      <c r="FO87" s="65"/>
      <c r="FP87" s="65"/>
      <c r="FQ87" s="65"/>
      <c r="FR87" s="65"/>
      <c r="FS87" s="65"/>
      <c r="FT87" s="65"/>
      <c r="FU87" s="65"/>
      <c r="FV87" s="65"/>
      <c r="FW87" s="65"/>
      <c r="FX87" s="65"/>
      <c r="FY87" s="65"/>
      <c r="FZ87" s="65"/>
      <c r="GA87" s="65"/>
      <c r="GB87" s="65"/>
      <c r="GC87" s="65"/>
      <c r="GD87" s="65"/>
      <c r="GE87" s="65"/>
      <c r="GF87" s="65"/>
      <c r="GG87" s="65"/>
      <c r="GH87" s="65"/>
      <c r="GI87" s="65"/>
      <c r="GJ87" s="65"/>
      <c r="GK87" s="65"/>
      <c r="GL87" s="65"/>
      <c r="GM87" s="65"/>
      <c r="GN87" s="65"/>
      <c r="GO87" s="65"/>
      <c r="GP87" s="65"/>
      <c r="GQ87" s="65"/>
      <c r="GR87" s="65"/>
      <c r="GS87" s="65"/>
      <c r="GT87" s="65"/>
      <c r="GU87" s="65"/>
      <c r="GV87" s="65"/>
      <c r="GW87" s="65"/>
      <c r="GX87" s="65"/>
      <c r="GY87" s="65"/>
      <c r="GZ87" s="65"/>
      <c r="HA87" s="65"/>
      <c r="HB87" s="65"/>
      <c r="HC87" s="65"/>
      <c r="HD87" s="65"/>
      <c r="HE87" s="65"/>
      <c r="HF87" s="65"/>
      <c r="HG87" s="65"/>
      <c r="HH87" s="65"/>
      <c r="HI87" s="65"/>
      <c r="HJ87" s="65"/>
      <c r="HK87" s="65"/>
      <c r="HL87" s="65"/>
      <c r="HM87" s="65"/>
      <c r="HN87" s="65"/>
      <c r="HO87" s="65"/>
      <c r="HP87" s="65"/>
      <c r="HQ87" s="65"/>
      <c r="HR87" s="65"/>
      <c r="HS87" s="65"/>
      <c r="HT87" s="65"/>
      <c r="HU87" s="65"/>
      <c r="HV87" s="65"/>
      <c r="HW87" s="65"/>
      <c r="HX87" s="65"/>
      <c r="HY87" s="65"/>
      <c r="HZ87" s="65"/>
      <c r="IA87" s="65"/>
      <c r="IB87" s="65"/>
      <c r="IC87" s="65"/>
      <c r="ID87" s="65"/>
      <c r="IE87" s="65"/>
      <c r="IF87" s="65"/>
      <c r="IG87" s="65"/>
      <c r="IH87" s="65"/>
      <c r="II87" s="65"/>
      <c r="IJ87" s="65"/>
      <c r="IK87" s="65"/>
      <c r="IL87" s="65"/>
      <c r="IM87" s="65"/>
    </row>
    <row r="88" spans="1:247" ht="16.5" customHeight="1">
      <c r="A88" s="59"/>
      <c r="B88" s="63" t="s">
        <v>356</v>
      </c>
      <c r="C88" s="107"/>
      <c r="D88" s="54"/>
      <c r="E88" s="54"/>
      <c r="F88" s="54"/>
      <c r="G88" s="107">
        <v>-83945.51</v>
      </c>
      <c r="H88" s="107">
        <v>-150</v>
      </c>
      <c r="I88" s="55"/>
      <c r="J88" s="55"/>
      <c r="K88" s="5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c r="BG88" s="65"/>
      <c r="BH88" s="65"/>
      <c r="BI88" s="65"/>
      <c r="BJ88" s="65"/>
      <c r="BK88" s="65"/>
      <c r="BL88" s="65"/>
      <c r="BM88" s="65"/>
      <c r="BN88" s="65"/>
      <c r="BO88" s="65"/>
      <c r="BP88" s="65"/>
      <c r="BQ88" s="65"/>
      <c r="BR88" s="65"/>
      <c r="BS88" s="65"/>
      <c r="BT88" s="65"/>
      <c r="BU88" s="65"/>
      <c r="BV88" s="65"/>
      <c r="BW88" s="65"/>
      <c r="BX88" s="65"/>
      <c r="BY88" s="65"/>
      <c r="BZ88" s="65"/>
      <c r="CA88" s="65"/>
      <c r="CB88" s="65"/>
      <c r="CC88" s="65"/>
      <c r="CD88" s="65"/>
      <c r="CE88" s="65"/>
      <c r="CF88" s="65"/>
      <c r="CG88" s="65"/>
      <c r="CH88" s="65"/>
      <c r="CI88" s="65"/>
      <c r="CJ88" s="65"/>
      <c r="CK88" s="65"/>
      <c r="CL88" s="65"/>
      <c r="CM88" s="65"/>
      <c r="CN88" s="65"/>
      <c r="CO88" s="65"/>
      <c r="CP88" s="65"/>
      <c r="CQ88" s="65"/>
      <c r="CR88" s="65"/>
      <c r="CS88" s="65"/>
      <c r="CT88" s="65"/>
      <c r="CU88" s="65"/>
      <c r="CV88" s="65"/>
      <c r="CW88" s="65"/>
      <c r="CX88" s="65"/>
      <c r="CY88" s="65"/>
      <c r="CZ88" s="65"/>
      <c r="DA88" s="65"/>
      <c r="DB88" s="65"/>
      <c r="DC88" s="65"/>
      <c r="DD88" s="65"/>
      <c r="DE88" s="65"/>
      <c r="DF88" s="65"/>
      <c r="DG88" s="65"/>
      <c r="DH88" s="65"/>
      <c r="DI88" s="65"/>
      <c r="DJ88" s="65"/>
      <c r="DK88" s="65"/>
      <c r="DL88" s="65"/>
      <c r="DM88" s="65"/>
      <c r="DN88" s="65"/>
      <c r="DO88" s="65"/>
      <c r="DP88" s="65"/>
      <c r="DQ88" s="65"/>
      <c r="DR88" s="65"/>
      <c r="DS88" s="65"/>
      <c r="DT88" s="65"/>
      <c r="DU88" s="65"/>
      <c r="DV88" s="65"/>
      <c r="DW88" s="65"/>
      <c r="DX88" s="65"/>
      <c r="DY88" s="65"/>
      <c r="DZ88" s="65"/>
      <c r="EA88" s="65"/>
      <c r="EB88" s="65"/>
      <c r="EC88" s="65"/>
      <c r="ED88" s="65"/>
      <c r="EE88" s="65"/>
      <c r="EF88" s="65"/>
      <c r="EG88" s="65"/>
      <c r="EH88" s="65"/>
      <c r="EI88" s="65"/>
      <c r="EJ88" s="65"/>
      <c r="EK88" s="65"/>
      <c r="EL88" s="65"/>
      <c r="EM88" s="65"/>
      <c r="EN88" s="65"/>
      <c r="EO88" s="65"/>
      <c r="EP88" s="65"/>
      <c r="EQ88" s="65"/>
      <c r="ER88" s="65"/>
      <c r="ES88" s="65"/>
      <c r="ET88" s="65"/>
      <c r="EU88" s="65"/>
      <c r="EV88" s="65"/>
      <c r="EW88" s="65"/>
      <c r="EX88" s="65"/>
      <c r="EY88" s="65"/>
      <c r="EZ88" s="65"/>
      <c r="FA88" s="65"/>
      <c r="FB88" s="65"/>
      <c r="FC88" s="65"/>
      <c r="FD88" s="65"/>
      <c r="FE88" s="65"/>
      <c r="FF88" s="65"/>
      <c r="FG88" s="65"/>
      <c r="FH88" s="65"/>
      <c r="FI88" s="65"/>
      <c r="FJ88" s="65"/>
      <c r="FK88" s="65"/>
      <c r="FL88" s="65"/>
      <c r="FM88" s="65"/>
      <c r="FN88" s="65"/>
      <c r="FO88" s="65"/>
      <c r="FP88" s="65"/>
      <c r="FQ88" s="65"/>
      <c r="FR88" s="65"/>
      <c r="FS88" s="65"/>
      <c r="FT88" s="65"/>
      <c r="FU88" s="65"/>
      <c r="FV88" s="65"/>
      <c r="FW88" s="65"/>
      <c r="FX88" s="65"/>
      <c r="FY88" s="65"/>
      <c r="FZ88" s="65"/>
      <c r="GA88" s="65"/>
      <c r="GB88" s="65"/>
      <c r="GC88" s="65"/>
      <c r="GD88" s="65"/>
      <c r="GE88" s="65"/>
      <c r="GF88" s="65"/>
      <c r="GG88" s="65"/>
      <c r="GH88" s="65"/>
      <c r="GI88" s="65"/>
      <c r="GJ88" s="65"/>
      <c r="GK88" s="65"/>
      <c r="GL88" s="65"/>
      <c r="GM88" s="65"/>
      <c r="GN88" s="65"/>
      <c r="GO88" s="65"/>
      <c r="GP88" s="65"/>
      <c r="GQ88" s="65"/>
      <c r="GR88" s="65"/>
      <c r="GS88" s="65"/>
      <c r="GT88" s="65"/>
      <c r="GU88" s="65"/>
      <c r="GV88" s="65"/>
      <c r="GW88" s="65"/>
      <c r="GX88" s="65"/>
      <c r="GY88" s="65"/>
      <c r="GZ88" s="65"/>
      <c r="HA88" s="65"/>
      <c r="HB88" s="65"/>
      <c r="HC88" s="65"/>
      <c r="HD88" s="65"/>
      <c r="HE88" s="65"/>
      <c r="HF88" s="65"/>
      <c r="HG88" s="65"/>
      <c r="HH88" s="65"/>
      <c r="HI88" s="65"/>
      <c r="HJ88" s="65"/>
      <c r="HK88" s="65"/>
      <c r="HL88" s="65"/>
      <c r="HM88" s="65"/>
      <c r="HN88" s="65"/>
      <c r="HO88" s="65"/>
      <c r="HP88" s="65"/>
      <c r="HQ88" s="65"/>
      <c r="HR88" s="65"/>
      <c r="HS88" s="65"/>
      <c r="HT88" s="65"/>
      <c r="HU88" s="65"/>
      <c r="HV88" s="65"/>
      <c r="HW88" s="65"/>
      <c r="HX88" s="65"/>
      <c r="HY88" s="65"/>
      <c r="HZ88" s="65"/>
      <c r="IA88" s="65"/>
      <c r="IB88" s="65"/>
      <c r="IC88" s="65"/>
      <c r="ID88" s="65"/>
      <c r="IE88" s="65"/>
      <c r="IF88" s="65"/>
      <c r="IG88" s="65"/>
      <c r="IH88" s="65"/>
      <c r="II88" s="65"/>
      <c r="IJ88" s="65"/>
      <c r="IK88" s="65"/>
      <c r="IL88" s="65"/>
      <c r="IM88" s="65"/>
    </row>
    <row r="89" spans="1:247" ht="16.5" customHeight="1">
      <c r="A89" s="59" t="s">
        <v>357</v>
      </c>
      <c r="B89" s="57" t="s">
        <v>358</v>
      </c>
      <c r="C89" s="109">
        <f>+C90+C181+C220+C224+C249+C251</f>
        <v>0</v>
      </c>
      <c r="D89" s="109">
        <f t="shared" ref="D89:H89" si="32">+D90+D181+D220+D224+D249+D251</f>
        <v>610176440</v>
      </c>
      <c r="E89" s="109">
        <f t="shared" si="32"/>
        <v>587089580</v>
      </c>
      <c r="F89" s="109">
        <f t="shared" si="32"/>
        <v>376381870</v>
      </c>
      <c r="G89" s="109">
        <f t="shared" si="32"/>
        <v>375782828.49999994</v>
      </c>
      <c r="H89" s="109">
        <f t="shared" si="32"/>
        <v>55471084.789999999</v>
      </c>
      <c r="I89" s="55"/>
      <c r="J89" s="55"/>
      <c r="K89" s="5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c r="HL89" s="65"/>
      <c r="HM89" s="65"/>
      <c r="HN89" s="65"/>
      <c r="HO89" s="65"/>
      <c r="HP89" s="65"/>
      <c r="HQ89" s="65"/>
      <c r="HR89" s="65"/>
      <c r="HS89" s="65"/>
      <c r="HT89" s="65"/>
      <c r="HU89" s="65"/>
      <c r="HV89" s="65"/>
      <c r="HW89" s="65"/>
      <c r="HX89" s="65"/>
      <c r="HY89" s="65"/>
      <c r="HZ89" s="65"/>
      <c r="IA89" s="65"/>
      <c r="IB89" s="65"/>
      <c r="IC89" s="65"/>
      <c r="ID89" s="65"/>
      <c r="IE89" s="65"/>
      <c r="IF89" s="65"/>
      <c r="IG89" s="65"/>
      <c r="IH89" s="65"/>
      <c r="II89" s="65"/>
      <c r="IJ89" s="65"/>
      <c r="IK89" s="65"/>
      <c r="IL89" s="65"/>
      <c r="IM89" s="65"/>
    </row>
    <row r="90" spans="1:247" s="65" customFormat="1" ht="16.5" customHeight="1">
      <c r="A90" s="52" t="s">
        <v>359</v>
      </c>
      <c r="B90" s="57" t="s">
        <v>360</v>
      </c>
      <c r="C90" s="107">
        <f>+C91+C107+C143+C173+C177</f>
        <v>0</v>
      </c>
      <c r="D90" s="107">
        <f t="shared" ref="D90:H90" si="33">+D91+D107+D143+D173+D177</f>
        <v>214431650</v>
      </c>
      <c r="E90" s="107">
        <f t="shared" si="33"/>
        <v>223182570</v>
      </c>
      <c r="F90" s="107">
        <f t="shared" si="33"/>
        <v>175719500</v>
      </c>
      <c r="G90" s="107">
        <f t="shared" si="33"/>
        <v>175546224.85999995</v>
      </c>
      <c r="H90" s="107">
        <f t="shared" si="33"/>
        <v>22195206.810000002</v>
      </c>
      <c r="I90" s="55"/>
      <c r="J90" s="55"/>
      <c r="K90" s="55"/>
    </row>
    <row r="91" spans="1:247" s="65" customFormat="1" ht="16.5" customHeight="1">
      <c r="A91" s="59" t="s">
        <v>361</v>
      </c>
      <c r="B91" s="57" t="s">
        <v>362</v>
      </c>
      <c r="C91" s="107">
        <f t="shared" ref="C91:H91" si="34">+C92+C104+C105+C95+C98+C93+C94</f>
        <v>0</v>
      </c>
      <c r="D91" s="107">
        <f t="shared" si="34"/>
        <v>109141570</v>
      </c>
      <c r="E91" s="107">
        <f t="shared" si="34"/>
        <v>112017940</v>
      </c>
      <c r="F91" s="107">
        <f t="shared" si="34"/>
        <v>85259940</v>
      </c>
      <c r="G91" s="107">
        <f t="shared" si="34"/>
        <v>85093674.480000004</v>
      </c>
      <c r="H91" s="107">
        <f t="shared" si="34"/>
        <v>8650657.4699999988</v>
      </c>
      <c r="I91" s="55"/>
      <c r="J91" s="55"/>
      <c r="K91" s="55"/>
    </row>
    <row r="92" spans="1:247" s="65" customFormat="1" ht="16.5" customHeight="1">
      <c r="A92" s="59"/>
      <c r="B92" s="60" t="s">
        <v>363</v>
      </c>
      <c r="C92" s="108"/>
      <c r="D92" s="107">
        <v>79816000</v>
      </c>
      <c r="E92" s="107">
        <v>79253000</v>
      </c>
      <c r="F92" s="107">
        <v>55297000</v>
      </c>
      <c r="G92" s="127">
        <v>55297000</v>
      </c>
      <c r="H92" s="108">
        <v>4860055.71</v>
      </c>
      <c r="I92" s="55"/>
      <c r="J92" s="55"/>
      <c r="K92" s="55"/>
    </row>
    <row r="93" spans="1:247" s="65" customFormat="1" ht="45">
      <c r="A93" s="59"/>
      <c r="B93" s="60" t="s">
        <v>364</v>
      </c>
      <c r="C93" s="108"/>
      <c r="D93" s="107">
        <v>1100</v>
      </c>
      <c r="E93" s="107">
        <v>1100</v>
      </c>
      <c r="F93" s="107">
        <v>1100</v>
      </c>
      <c r="G93" s="108">
        <v>1087.06</v>
      </c>
      <c r="H93" s="108">
        <v>0</v>
      </c>
      <c r="I93" s="55"/>
      <c r="J93" s="55"/>
      <c r="K93" s="55"/>
    </row>
    <row r="94" spans="1:247" s="65" customFormat="1" ht="60">
      <c r="A94" s="59"/>
      <c r="B94" s="60" t="s">
        <v>365</v>
      </c>
      <c r="C94" s="108"/>
      <c r="D94" s="107">
        <v>4530</v>
      </c>
      <c r="E94" s="107">
        <v>4530</v>
      </c>
      <c r="F94" s="107">
        <v>4530</v>
      </c>
      <c r="G94" s="108">
        <v>4530</v>
      </c>
      <c r="H94" s="108">
        <v>0</v>
      </c>
      <c r="I94" s="55"/>
      <c r="J94" s="55"/>
      <c r="K94" s="55"/>
    </row>
    <row r="95" spans="1:247" s="65" customFormat="1" ht="16.5" customHeight="1">
      <c r="A95" s="59"/>
      <c r="B95" s="60" t="s">
        <v>366</v>
      </c>
      <c r="C95" s="108">
        <f t="shared" ref="C95:H95" si="35">C96+C97</f>
        <v>0</v>
      </c>
      <c r="D95" s="108">
        <f t="shared" si="35"/>
        <v>15401240</v>
      </c>
      <c r="E95" s="108">
        <f t="shared" si="35"/>
        <v>18330000</v>
      </c>
      <c r="F95" s="108">
        <f t="shared" si="35"/>
        <v>18330000</v>
      </c>
      <c r="G95" s="108">
        <f t="shared" si="35"/>
        <v>18327547.420000002</v>
      </c>
      <c r="H95" s="108">
        <f t="shared" si="35"/>
        <v>2609880.23</v>
      </c>
      <c r="I95" s="55"/>
      <c r="J95" s="55"/>
      <c r="K95" s="55"/>
    </row>
    <row r="96" spans="1:247" s="65" customFormat="1" ht="16.5" customHeight="1">
      <c r="A96" s="59"/>
      <c r="B96" s="60" t="s">
        <v>367</v>
      </c>
      <c r="C96" s="108"/>
      <c r="D96" s="107">
        <v>15401240</v>
      </c>
      <c r="E96" s="107">
        <v>18330000</v>
      </c>
      <c r="F96" s="107">
        <v>18330000</v>
      </c>
      <c r="G96" s="108">
        <v>18327547.420000002</v>
      </c>
      <c r="H96" s="108">
        <v>2609880.23</v>
      </c>
      <c r="I96" s="55"/>
      <c r="J96" s="55"/>
      <c r="K96" s="55"/>
    </row>
    <row r="97" spans="1:248" s="65" customFormat="1" ht="60">
      <c r="A97" s="59"/>
      <c r="B97" s="60" t="s">
        <v>365</v>
      </c>
      <c r="C97" s="108"/>
      <c r="D97" s="54"/>
      <c r="E97" s="54"/>
      <c r="F97" s="54"/>
      <c r="G97" s="62"/>
      <c r="H97" s="62"/>
      <c r="I97" s="55"/>
      <c r="J97" s="55"/>
      <c r="K97" s="55"/>
    </row>
    <row r="98" spans="1:248" s="65" customFormat="1" ht="16.5" customHeight="1">
      <c r="A98" s="59"/>
      <c r="B98" s="74" t="s">
        <v>368</v>
      </c>
      <c r="C98" s="108">
        <f t="shared" ref="C98:G98" si="36">C99+C102+C103</f>
        <v>0</v>
      </c>
      <c r="D98" s="108">
        <f t="shared" si="36"/>
        <v>11584200</v>
      </c>
      <c r="E98" s="108">
        <f t="shared" si="36"/>
        <v>12103810</v>
      </c>
      <c r="F98" s="108">
        <f t="shared" si="36"/>
        <v>10285810</v>
      </c>
      <c r="G98" s="108">
        <f t="shared" si="36"/>
        <v>10276360</v>
      </c>
      <c r="H98" s="108">
        <f t="shared" ref="H98" si="37">H99+H102+H103</f>
        <v>974723.52</v>
      </c>
      <c r="I98" s="55"/>
      <c r="J98" s="55"/>
      <c r="K98" s="55"/>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c r="HX98" s="40"/>
      <c r="HY98" s="40"/>
      <c r="HZ98" s="40"/>
      <c r="IA98" s="40"/>
      <c r="IB98" s="40"/>
      <c r="IC98" s="40"/>
      <c r="ID98" s="40"/>
      <c r="IE98" s="40"/>
      <c r="IF98" s="40"/>
      <c r="IG98" s="40"/>
      <c r="IH98" s="40"/>
      <c r="II98" s="40"/>
      <c r="IJ98" s="40"/>
      <c r="IK98" s="40"/>
      <c r="IL98" s="40"/>
      <c r="IM98" s="40"/>
    </row>
    <row r="99" spans="1:248" s="65" customFormat="1" ht="30">
      <c r="A99" s="59"/>
      <c r="B99" s="60" t="s">
        <v>369</v>
      </c>
      <c r="C99" s="108">
        <f t="shared" ref="C99:G99" si="38">C100+C101</f>
        <v>0</v>
      </c>
      <c r="D99" s="108">
        <f t="shared" si="38"/>
        <v>10787570</v>
      </c>
      <c r="E99" s="108">
        <f t="shared" si="38"/>
        <v>11091440</v>
      </c>
      <c r="F99" s="108">
        <f t="shared" si="38"/>
        <v>9588440</v>
      </c>
      <c r="G99" s="108">
        <f t="shared" si="38"/>
        <v>9588440</v>
      </c>
      <c r="H99" s="108">
        <f t="shared" ref="H99" si="39">H100+H101</f>
        <v>858440</v>
      </c>
      <c r="I99" s="55"/>
      <c r="J99" s="55"/>
      <c r="K99" s="55"/>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c r="HU99" s="40"/>
      <c r="HV99" s="40"/>
      <c r="HW99" s="40"/>
      <c r="HX99" s="40"/>
      <c r="HY99" s="40"/>
      <c r="HZ99" s="40"/>
      <c r="IA99" s="40"/>
      <c r="IB99" s="40"/>
      <c r="IC99" s="40"/>
      <c r="ID99" s="40"/>
      <c r="IE99" s="40"/>
      <c r="IF99" s="40"/>
      <c r="IG99" s="40"/>
      <c r="IH99" s="40"/>
      <c r="II99" s="40"/>
      <c r="IJ99" s="40"/>
      <c r="IK99" s="40"/>
      <c r="IL99" s="40"/>
      <c r="IM99" s="40"/>
    </row>
    <row r="100" spans="1:248">
      <c r="A100" s="59"/>
      <c r="B100" s="60" t="s">
        <v>367</v>
      </c>
      <c r="C100" s="108"/>
      <c r="D100" s="107">
        <v>10787570</v>
      </c>
      <c r="E100" s="107">
        <v>11091440</v>
      </c>
      <c r="F100" s="107">
        <v>9588440</v>
      </c>
      <c r="G100" s="108">
        <v>9588440</v>
      </c>
      <c r="H100" s="108">
        <v>858440</v>
      </c>
      <c r="I100" s="55"/>
      <c r="J100" s="55"/>
      <c r="K100" s="55"/>
      <c r="L100" s="65"/>
      <c r="IN100" s="65"/>
    </row>
    <row r="101" spans="1:248" ht="60">
      <c r="A101" s="59"/>
      <c r="B101" s="60" t="s">
        <v>365</v>
      </c>
      <c r="C101" s="108"/>
      <c r="D101" s="54"/>
      <c r="E101" s="54"/>
      <c r="F101" s="54"/>
      <c r="G101" s="62"/>
      <c r="H101" s="62"/>
      <c r="I101" s="55"/>
      <c r="J101" s="55"/>
      <c r="K101" s="55"/>
      <c r="L101" s="65"/>
      <c r="IN101" s="65"/>
    </row>
    <row r="102" spans="1:248" ht="60">
      <c r="A102" s="59"/>
      <c r="B102" s="60" t="s">
        <v>370</v>
      </c>
      <c r="C102" s="108"/>
      <c r="D102" s="107">
        <v>403990</v>
      </c>
      <c r="E102" s="107">
        <v>497370</v>
      </c>
      <c r="F102" s="107">
        <v>388370</v>
      </c>
      <c r="G102" s="108">
        <v>388370</v>
      </c>
      <c r="H102" s="108">
        <v>70131.37</v>
      </c>
      <c r="I102" s="55"/>
      <c r="J102" s="55"/>
      <c r="K102" s="55"/>
      <c r="L102" s="65"/>
      <c r="IN102" s="65"/>
    </row>
    <row r="103" spans="1:248" ht="45">
      <c r="A103" s="59"/>
      <c r="B103" s="60" t="s">
        <v>371</v>
      </c>
      <c r="C103" s="108"/>
      <c r="D103" s="107">
        <v>392640</v>
      </c>
      <c r="E103" s="107">
        <v>515000</v>
      </c>
      <c r="F103" s="107">
        <v>309000</v>
      </c>
      <c r="G103" s="108">
        <v>299550</v>
      </c>
      <c r="H103" s="108">
        <v>46152.15</v>
      </c>
      <c r="I103" s="55"/>
      <c r="J103" s="55"/>
      <c r="K103" s="55"/>
      <c r="L103" s="65"/>
      <c r="IN103" s="65"/>
    </row>
    <row r="104" spans="1:248" s="56" customFormat="1" ht="16.5" customHeight="1">
      <c r="A104" s="59"/>
      <c r="B104" s="60" t="s">
        <v>372</v>
      </c>
      <c r="C104" s="108"/>
      <c r="D104" s="107">
        <v>58500</v>
      </c>
      <c r="E104" s="107">
        <v>58500</v>
      </c>
      <c r="F104" s="107">
        <v>33500</v>
      </c>
      <c r="G104" s="108">
        <v>30030</v>
      </c>
      <c r="H104" s="108">
        <v>4678.58</v>
      </c>
      <c r="I104" s="55"/>
      <c r="J104" s="55"/>
      <c r="K104" s="55"/>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40"/>
      <c r="IC104" s="40"/>
      <c r="ID104" s="40"/>
      <c r="IE104" s="40"/>
      <c r="IF104" s="40"/>
      <c r="IG104" s="40"/>
      <c r="IH104" s="40"/>
      <c r="II104" s="40"/>
      <c r="IJ104" s="40"/>
      <c r="IK104" s="40"/>
      <c r="IL104" s="40"/>
      <c r="IM104" s="40"/>
      <c r="IN104" s="65"/>
    </row>
    <row r="105" spans="1:248" ht="45">
      <c r="A105" s="59"/>
      <c r="B105" s="60" t="s">
        <v>373</v>
      </c>
      <c r="C105" s="108"/>
      <c r="D105" s="107">
        <v>2276000</v>
      </c>
      <c r="E105" s="107">
        <v>2267000</v>
      </c>
      <c r="F105" s="107">
        <v>1308000</v>
      </c>
      <c r="G105" s="108">
        <v>1157120</v>
      </c>
      <c r="H105" s="108">
        <v>201319.43</v>
      </c>
      <c r="I105" s="55"/>
      <c r="J105" s="55"/>
      <c r="K105" s="55"/>
      <c r="IN105" s="65"/>
    </row>
    <row r="106" spans="1:248">
      <c r="A106" s="59"/>
      <c r="B106" s="63" t="s">
        <v>356</v>
      </c>
      <c r="C106" s="108"/>
      <c r="D106" s="54"/>
      <c r="E106" s="54"/>
      <c r="F106" s="54"/>
      <c r="G106" s="41">
        <v>-5531.64</v>
      </c>
      <c r="H106" s="108">
        <v>-3418.29</v>
      </c>
      <c r="I106" s="55"/>
      <c r="J106" s="55"/>
      <c r="K106" s="55"/>
    </row>
    <row r="107" spans="1:248" ht="30">
      <c r="A107" s="114" t="s">
        <v>374</v>
      </c>
      <c r="B107" s="57" t="s">
        <v>375</v>
      </c>
      <c r="C107" s="108">
        <f t="shared" ref="C107:H107" si="40">C108+C111+C114+C117+C120+C123+C129+C126+C132</f>
        <v>0</v>
      </c>
      <c r="D107" s="108">
        <f t="shared" si="40"/>
        <v>80012970</v>
      </c>
      <c r="E107" s="108">
        <f t="shared" si="40"/>
        <v>85526890</v>
      </c>
      <c r="F107" s="108">
        <f t="shared" si="40"/>
        <v>72107940</v>
      </c>
      <c r="G107" s="108">
        <f t="shared" si="40"/>
        <v>72107297.849999994</v>
      </c>
      <c r="H107" s="108">
        <f t="shared" si="40"/>
        <v>10292260.940000001</v>
      </c>
      <c r="I107" s="55"/>
      <c r="J107" s="55"/>
      <c r="K107" s="55"/>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c r="BF107" s="56"/>
      <c r="BG107" s="56"/>
      <c r="BH107" s="56"/>
      <c r="BI107" s="56"/>
      <c r="BJ107" s="56"/>
      <c r="BK107" s="56"/>
      <c r="BL107" s="56"/>
      <c r="BM107" s="56"/>
      <c r="BN107" s="56"/>
      <c r="BO107" s="56"/>
      <c r="BP107" s="56"/>
      <c r="BQ107" s="56"/>
      <c r="BR107" s="56"/>
      <c r="BS107" s="56"/>
      <c r="BT107" s="56"/>
      <c r="BU107" s="56"/>
      <c r="BV107" s="56"/>
      <c r="BW107" s="56"/>
      <c r="BX107" s="56"/>
      <c r="BY107" s="56"/>
      <c r="BZ107" s="56"/>
      <c r="CA107" s="56"/>
      <c r="CB107" s="56"/>
      <c r="CC107" s="56"/>
      <c r="CD107" s="56"/>
      <c r="CE107" s="56"/>
      <c r="CF107" s="56"/>
      <c r="CG107" s="56"/>
      <c r="CH107" s="56"/>
      <c r="CI107" s="56"/>
      <c r="CJ107" s="56"/>
      <c r="CK107" s="56"/>
      <c r="CL107" s="56"/>
      <c r="CM107" s="56"/>
      <c r="CN107" s="56"/>
      <c r="CO107" s="56"/>
      <c r="CP107" s="56"/>
      <c r="CQ107" s="56"/>
      <c r="CR107" s="56"/>
      <c r="CS107" s="56"/>
      <c r="CT107" s="56"/>
      <c r="CU107" s="56"/>
      <c r="CV107" s="56"/>
      <c r="CW107" s="56"/>
      <c r="CX107" s="56"/>
      <c r="CY107" s="56"/>
      <c r="CZ107" s="56"/>
      <c r="DA107" s="56"/>
      <c r="DB107" s="56"/>
      <c r="DC107" s="56"/>
      <c r="DD107" s="56"/>
      <c r="DE107" s="56"/>
      <c r="DF107" s="56"/>
      <c r="DG107" s="56"/>
      <c r="DH107" s="56"/>
      <c r="DI107" s="56"/>
      <c r="DJ107" s="56"/>
      <c r="DK107" s="56"/>
      <c r="DL107" s="56"/>
      <c r="DM107" s="56"/>
      <c r="DN107" s="56"/>
      <c r="DO107" s="56"/>
      <c r="DP107" s="56"/>
      <c r="DQ107" s="56"/>
      <c r="DR107" s="56"/>
      <c r="DS107" s="56"/>
      <c r="DT107" s="56"/>
      <c r="DU107" s="56"/>
      <c r="DV107" s="56"/>
      <c r="DW107" s="56"/>
      <c r="DX107" s="56"/>
      <c r="DY107" s="56"/>
      <c r="DZ107" s="56"/>
      <c r="EA107" s="56"/>
      <c r="EB107" s="56"/>
      <c r="EC107" s="56"/>
      <c r="ED107" s="56"/>
      <c r="EE107" s="56"/>
      <c r="EF107" s="56"/>
      <c r="EG107" s="56"/>
      <c r="EH107" s="56"/>
      <c r="EI107" s="56"/>
      <c r="EJ107" s="56"/>
      <c r="EK107" s="56"/>
      <c r="EL107" s="56"/>
      <c r="EM107" s="56"/>
      <c r="EN107" s="56"/>
      <c r="EO107" s="56"/>
      <c r="EP107" s="56"/>
      <c r="EQ107" s="56"/>
      <c r="ER107" s="56"/>
      <c r="ES107" s="56"/>
      <c r="ET107" s="56"/>
      <c r="EU107" s="56"/>
      <c r="EV107" s="56"/>
      <c r="EW107" s="56"/>
      <c r="EX107" s="56"/>
      <c r="EY107" s="56"/>
      <c r="EZ107" s="56"/>
      <c r="FA107" s="56"/>
      <c r="FB107" s="56"/>
      <c r="FC107" s="56"/>
      <c r="FD107" s="56"/>
      <c r="FE107" s="56"/>
      <c r="FF107" s="56"/>
      <c r="FG107" s="56"/>
      <c r="FH107" s="56"/>
      <c r="FI107" s="56"/>
      <c r="FJ107" s="56"/>
      <c r="FK107" s="56"/>
      <c r="FL107" s="56"/>
      <c r="FM107" s="56"/>
      <c r="FN107" s="56"/>
      <c r="FO107" s="56"/>
      <c r="FP107" s="56"/>
      <c r="FQ107" s="56"/>
      <c r="FR107" s="56"/>
      <c r="FS107" s="56"/>
      <c r="FT107" s="56"/>
      <c r="FU107" s="56"/>
      <c r="FV107" s="56"/>
      <c r="FW107" s="56"/>
      <c r="FX107" s="56"/>
      <c r="FY107" s="56"/>
      <c r="FZ107" s="56"/>
      <c r="GA107" s="56"/>
      <c r="GB107" s="56"/>
      <c r="GC107" s="56"/>
      <c r="GD107" s="56"/>
      <c r="GE107" s="56"/>
      <c r="GF107" s="56"/>
      <c r="GG107" s="56"/>
      <c r="GH107" s="56"/>
      <c r="GI107" s="56"/>
      <c r="GJ107" s="56"/>
      <c r="GK107" s="56"/>
      <c r="GL107" s="56"/>
      <c r="GM107" s="56"/>
      <c r="GN107" s="56"/>
      <c r="GO107" s="56"/>
      <c r="GP107" s="56"/>
      <c r="GQ107" s="56"/>
      <c r="GR107" s="56"/>
      <c r="GS107" s="56"/>
      <c r="GT107" s="56"/>
      <c r="GU107" s="56"/>
      <c r="GV107" s="56"/>
      <c r="GW107" s="56"/>
      <c r="GX107" s="56"/>
      <c r="GY107" s="56"/>
      <c r="GZ107" s="56"/>
      <c r="HA107" s="56"/>
      <c r="HB107" s="56"/>
      <c r="HC107" s="56"/>
      <c r="HD107" s="56"/>
      <c r="HE107" s="56"/>
      <c r="HF107" s="56"/>
      <c r="HG107" s="56"/>
      <c r="HH107" s="56"/>
      <c r="HI107" s="56"/>
      <c r="HJ107" s="56"/>
      <c r="HK107" s="56"/>
      <c r="HL107" s="56"/>
      <c r="HM107" s="56"/>
      <c r="HN107" s="56"/>
      <c r="HO107" s="56"/>
      <c r="HP107" s="56"/>
      <c r="HQ107" s="56"/>
      <c r="HR107" s="56"/>
      <c r="HS107" s="56"/>
      <c r="HT107" s="56"/>
      <c r="HU107" s="56"/>
      <c r="HV107" s="56"/>
      <c r="HW107" s="56"/>
      <c r="HX107" s="56"/>
      <c r="HY107" s="56"/>
      <c r="HZ107" s="56"/>
      <c r="IA107" s="56"/>
      <c r="IB107" s="56"/>
      <c r="IC107" s="56"/>
      <c r="ID107" s="56"/>
      <c r="IE107" s="56"/>
      <c r="IF107" s="56"/>
      <c r="IG107" s="56"/>
      <c r="IH107" s="56"/>
      <c r="II107" s="56"/>
      <c r="IJ107" s="56"/>
      <c r="IK107" s="56"/>
      <c r="IL107" s="56"/>
      <c r="IM107" s="56"/>
    </row>
    <row r="108" spans="1:248" ht="16.5" customHeight="1">
      <c r="A108" s="59"/>
      <c r="B108" s="60" t="s">
        <v>376</v>
      </c>
      <c r="C108" s="108">
        <f t="shared" ref="C108:H108" si="41">C109+C110</f>
        <v>0</v>
      </c>
      <c r="D108" s="108">
        <f t="shared" si="41"/>
        <v>2722750</v>
      </c>
      <c r="E108" s="108">
        <f t="shared" si="41"/>
        <v>3257840</v>
      </c>
      <c r="F108" s="108">
        <f t="shared" si="41"/>
        <v>2943050</v>
      </c>
      <c r="G108" s="108">
        <f t="shared" si="41"/>
        <v>2943050</v>
      </c>
      <c r="H108" s="108">
        <f t="shared" si="41"/>
        <v>503560</v>
      </c>
      <c r="I108" s="55"/>
      <c r="J108" s="55"/>
      <c r="K108" s="55"/>
      <c r="L108" s="56"/>
    </row>
    <row r="109" spans="1:248">
      <c r="A109" s="59"/>
      <c r="B109" s="60" t="s">
        <v>363</v>
      </c>
      <c r="C109" s="108"/>
      <c r="D109" s="107">
        <v>2722750</v>
      </c>
      <c r="E109" s="107">
        <v>3257840</v>
      </c>
      <c r="F109" s="107">
        <v>2943050</v>
      </c>
      <c r="G109" s="107">
        <v>2943050</v>
      </c>
      <c r="H109" s="108">
        <v>503560</v>
      </c>
      <c r="I109" s="55"/>
      <c r="J109" s="55"/>
      <c r="K109" s="55"/>
      <c r="L109" s="56"/>
    </row>
    <row r="110" spans="1:248" ht="60">
      <c r="A110" s="59"/>
      <c r="B110" s="60" t="s">
        <v>365</v>
      </c>
      <c r="C110" s="108"/>
      <c r="D110" s="54"/>
      <c r="E110" s="54"/>
      <c r="F110" s="54"/>
      <c r="G110" s="62"/>
      <c r="H110" s="62"/>
      <c r="I110" s="55"/>
      <c r="J110" s="55"/>
      <c r="K110" s="55"/>
      <c r="L110" s="56"/>
    </row>
    <row r="111" spans="1:248" ht="16.5" customHeight="1">
      <c r="A111" s="59"/>
      <c r="B111" s="60" t="s">
        <v>377</v>
      </c>
      <c r="C111" s="108">
        <f t="shared" ref="C111:H111" si="42">C112+C113</f>
        <v>0</v>
      </c>
      <c r="D111" s="108">
        <f t="shared" si="42"/>
        <v>734470</v>
      </c>
      <c r="E111" s="108">
        <f t="shared" si="42"/>
        <v>683200</v>
      </c>
      <c r="F111" s="108">
        <f t="shared" si="42"/>
        <v>677370</v>
      </c>
      <c r="G111" s="108">
        <f t="shared" si="42"/>
        <v>677370</v>
      </c>
      <c r="H111" s="108">
        <f t="shared" si="42"/>
        <v>119420</v>
      </c>
      <c r="I111" s="55"/>
      <c r="J111" s="55"/>
      <c r="K111" s="55"/>
    </row>
    <row r="112" spans="1:248">
      <c r="A112" s="59"/>
      <c r="B112" s="60" t="s">
        <v>363</v>
      </c>
      <c r="C112" s="108"/>
      <c r="D112" s="107">
        <v>734470</v>
      </c>
      <c r="E112" s="107">
        <v>683200</v>
      </c>
      <c r="F112" s="107">
        <v>677370</v>
      </c>
      <c r="G112" s="107">
        <v>677370</v>
      </c>
      <c r="H112" s="108">
        <v>119420</v>
      </c>
      <c r="I112" s="55"/>
      <c r="J112" s="55"/>
      <c r="K112" s="55"/>
    </row>
    <row r="113" spans="1:248" ht="60">
      <c r="A113" s="59"/>
      <c r="B113" s="60" t="s">
        <v>365</v>
      </c>
      <c r="C113" s="108"/>
      <c r="D113" s="54"/>
      <c r="E113" s="54"/>
      <c r="F113" s="54"/>
      <c r="G113" s="62"/>
      <c r="H113" s="62"/>
      <c r="I113" s="55"/>
      <c r="J113" s="55"/>
      <c r="K113" s="55"/>
    </row>
    <row r="114" spans="1:248">
      <c r="A114" s="59"/>
      <c r="B114" s="60" t="s">
        <v>378</v>
      </c>
      <c r="C114" s="108">
        <f t="shared" ref="C114:H114" si="43">C115+C116</f>
        <v>0</v>
      </c>
      <c r="D114" s="108">
        <f t="shared" si="43"/>
        <v>89810</v>
      </c>
      <c r="E114" s="108">
        <f t="shared" si="43"/>
        <v>181350</v>
      </c>
      <c r="F114" s="108">
        <f t="shared" si="43"/>
        <v>174810</v>
      </c>
      <c r="G114" s="108">
        <f t="shared" si="43"/>
        <v>174810</v>
      </c>
      <c r="H114" s="108">
        <f t="shared" si="43"/>
        <v>36560</v>
      </c>
      <c r="I114" s="55"/>
      <c r="J114" s="55"/>
      <c r="K114" s="55"/>
      <c r="IN114" s="56"/>
    </row>
    <row r="115" spans="1:248">
      <c r="A115" s="59"/>
      <c r="B115" s="60" t="s">
        <v>363</v>
      </c>
      <c r="C115" s="108"/>
      <c r="D115" s="107">
        <v>89810</v>
      </c>
      <c r="E115" s="107">
        <v>181350</v>
      </c>
      <c r="F115" s="107">
        <v>174810</v>
      </c>
      <c r="G115" s="107">
        <v>174810</v>
      </c>
      <c r="H115" s="108">
        <v>36560</v>
      </c>
      <c r="I115" s="55"/>
      <c r="J115" s="55"/>
      <c r="K115" s="55"/>
      <c r="IN115" s="56"/>
    </row>
    <row r="116" spans="1:248" ht="60">
      <c r="A116" s="59"/>
      <c r="B116" s="60" t="s">
        <v>365</v>
      </c>
      <c r="C116" s="108"/>
      <c r="D116" s="54"/>
      <c r="E116" s="54"/>
      <c r="F116" s="54"/>
      <c r="G116" s="62"/>
      <c r="H116" s="62"/>
      <c r="I116" s="55"/>
      <c r="J116" s="55"/>
      <c r="K116" s="55"/>
      <c r="IN116" s="56"/>
    </row>
    <row r="117" spans="1:248" ht="36" customHeight="1">
      <c r="A117" s="52"/>
      <c r="B117" s="60" t="s">
        <v>379</v>
      </c>
      <c r="C117" s="108">
        <f t="shared" ref="C117:H117" si="44">C118+C119</f>
        <v>0</v>
      </c>
      <c r="D117" s="108">
        <f t="shared" si="44"/>
        <v>31055250</v>
      </c>
      <c r="E117" s="108">
        <f t="shared" si="44"/>
        <v>35326340</v>
      </c>
      <c r="F117" s="108">
        <f t="shared" si="44"/>
        <v>30346970</v>
      </c>
      <c r="G117" s="108">
        <f t="shared" si="44"/>
        <v>30346953.27</v>
      </c>
      <c r="H117" s="108">
        <f t="shared" si="44"/>
        <v>4134950</v>
      </c>
      <c r="I117" s="55"/>
      <c r="J117" s="55"/>
      <c r="K117" s="55"/>
    </row>
    <row r="118" spans="1:248">
      <c r="A118" s="59"/>
      <c r="B118" s="60" t="s">
        <v>363</v>
      </c>
      <c r="C118" s="108"/>
      <c r="D118" s="107">
        <v>31047690</v>
      </c>
      <c r="E118" s="107">
        <v>35318780</v>
      </c>
      <c r="F118" s="107">
        <v>30339410</v>
      </c>
      <c r="G118" s="108">
        <v>30339410</v>
      </c>
      <c r="H118" s="108">
        <v>4134950</v>
      </c>
      <c r="I118" s="55"/>
      <c r="J118" s="55"/>
      <c r="K118" s="55"/>
    </row>
    <row r="119" spans="1:248" ht="60">
      <c r="A119" s="59"/>
      <c r="B119" s="60" t="s">
        <v>365</v>
      </c>
      <c r="C119" s="108"/>
      <c r="D119" s="107">
        <v>7560</v>
      </c>
      <c r="E119" s="107">
        <v>7560</v>
      </c>
      <c r="F119" s="107">
        <v>7560</v>
      </c>
      <c r="G119" s="108">
        <v>7543.27</v>
      </c>
      <c r="H119" s="108">
        <v>0</v>
      </c>
      <c r="I119" s="55"/>
      <c r="J119" s="55"/>
      <c r="K119" s="55"/>
    </row>
    <row r="120" spans="1:248" ht="16.5" customHeight="1">
      <c r="A120" s="59"/>
      <c r="B120" s="75" t="s">
        <v>380</v>
      </c>
      <c r="C120" s="108">
        <f t="shared" ref="C120:H120" si="45">C121+C122</f>
        <v>0</v>
      </c>
      <c r="D120" s="108">
        <f t="shared" si="45"/>
        <v>0</v>
      </c>
      <c r="E120" s="108">
        <f t="shared" si="45"/>
        <v>0</v>
      </c>
      <c r="F120" s="108">
        <f t="shared" si="45"/>
        <v>0</v>
      </c>
      <c r="G120" s="108">
        <f t="shared" si="45"/>
        <v>0</v>
      </c>
      <c r="H120" s="108">
        <f t="shared" si="45"/>
        <v>0</v>
      </c>
      <c r="I120" s="55"/>
      <c r="J120" s="55"/>
      <c r="K120" s="55"/>
    </row>
    <row r="121" spans="1:248">
      <c r="A121" s="59"/>
      <c r="B121" s="75" t="s">
        <v>363</v>
      </c>
      <c r="C121" s="108"/>
      <c r="D121" s="54"/>
      <c r="E121" s="54"/>
      <c r="F121" s="54"/>
      <c r="G121" s="62"/>
      <c r="H121" s="62"/>
      <c r="I121" s="55"/>
      <c r="J121" s="55"/>
      <c r="K121" s="55"/>
    </row>
    <row r="122" spans="1:248" ht="60">
      <c r="A122" s="59"/>
      <c r="B122" s="75" t="s">
        <v>365</v>
      </c>
      <c r="C122" s="108"/>
      <c r="D122" s="54"/>
      <c r="E122" s="54"/>
      <c r="F122" s="54"/>
      <c r="G122" s="62"/>
      <c r="H122" s="62"/>
      <c r="I122" s="55"/>
      <c r="J122" s="55"/>
      <c r="K122" s="55"/>
    </row>
    <row r="123" spans="1:248" ht="30">
      <c r="A123" s="59"/>
      <c r="B123" s="60" t="s">
        <v>381</v>
      </c>
      <c r="C123" s="108">
        <f t="shared" ref="C123:H123" si="46">C124+C125</f>
        <v>0</v>
      </c>
      <c r="D123" s="108">
        <f t="shared" si="46"/>
        <v>588130</v>
      </c>
      <c r="E123" s="108">
        <f t="shared" si="46"/>
        <v>619720</v>
      </c>
      <c r="F123" s="108">
        <f t="shared" si="46"/>
        <v>548640</v>
      </c>
      <c r="G123" s="108">
        <f t="shared" si="46"/>
        <v>548640</v>
      </c>
      <c r="H123" s="108">
        <f t="shared" si="46"/>
        <v>76440</v>
      </c>
      <c r="I123" s="55"/>
      <c r="J123" s="55"/>
      <c r="K123" s="55"/>
    </row>
    <row r="124" spans="1:248" ht="16.5" customHeight="1">
      <c r="A124" s="59"/>
      <c r="B124" s="60" t="s">
        <v>363</v>
      </c>
      <c r="C124" s="108"/>
      <c r="D124" s="107">
        <v>588130</v>
      </c>
      <c r="E124" s="107">
        <v>619720</v>
      </c>
      <c r="F124" s="107">
        <v>548640</v>
      </c>
      <c r="G124" s="108">
        <v>548640</v>
      </c>
      <c r="H124" s="108">
        <v>76440</v>
      </c>
      <c r="I124" s="55"/>
      <c r="J124" s="55"/>
      <c r="K124" s="55"/>
    </row>
    <row r="125" spans="1:248" ht="60">
      <c r="A125" s="59"/>
      <c r="B125" s="60" t="s">
        <v>365</v>
      </c>
      <c r="C125" s="108"/>
      <c r="D125" s="54"/>
      <c r="E125" s="54"/>
      <c r="F125" s="54"/>
      <c r="G125" s="62"/>
      <c r="H125" s="62"/>
      <c r="I125" s="55"/>
      <c r="J125" s="55"/>
      <c r="K125" s="55"/>
    </row>
    <row r="126" spans="1:248" s="56" customFormat="1">
      <c r="A126" s="59"/>
      <c r="B126" s="76" t="s">
        <v>382</v>
      </c>
      <c r="C126" s="108">
        <f t="shared" ref="C126:H126" si="47">C127+C128</f>
        <v>0</v>
      </c>
      <c r="D126" s="108">
        <f t="shared" si="47"/>
        <v>0</v>
      </c>
      <c r="E126" s="108">
        <f t="shared" si="47"/>
        <v>0</v>
      </c>
      <c r="F126" s="108">
        <f t="shared" si="47"/>
        <v>0</v>
      </c>
      <c r="G126" s="108">
        <f t="shared" si="47"/>
        <v>0</v>
      </c>
      <c r="H126" s="108">
        <f t="shared" si="47"/>
        <v>0</v>
      </c>
      <c r="I126" s="55"/>
      <c r="J126" s="55"/>
      <c r="K126" s="55"/>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c r="IG126" s="40"/>
      <c r="IH126" s="40"/>
      <c r="II126" s="40"/>
      <c r="IJ126" s="40"/>
      <c r="IK126" s="40"/>
      <c r="IL126" s="40"/>
      <c r="IM126" s="40"/>
      <c r="IN126" s="40"/>
    </row>
    <row r="127" spans="1:248" s="56" customFormat="1">
      <c r="A127" s="59"/>
      <c r="B127" s="76" t="s">
        <v>363</v>
      </c>
      <c r="C127" s="108"/>
      <c r="D127" s="54"/>
      <c r="E127" s="54"/>
      <c r="F127" s="54"/>
      <c r="G127" s="62"/>
      <c r="H127" s="62"/>
      <c r="I127" s="55"/>
      <c r="J127" s="55"/>
      <c r="K127" s="55"/>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c r="II127" s="40"/>
      <c r="IJ127" s="40"/>
      <c r="IK127" s="40"/>
      <c r="IL127" s="40"/>
      <c r="IM127" s="40"/>
      <c r="IN127" s="40"/>
    </row>
    <row r="128" spans="1:248" s="56" customFormat="1" ht="60">
      <c r="A128" s="59"/>
      <c r="B128" s="76" t="s">
        <v>365</v>
      </c>
      <c r="C128" s="108"/>
      <c r="D128" s="54"/>
      <c r="E128" s="54"/>
      <c r="F128" s="54"/>
      <c r="G128" s="62"/>
      <c r="H128" s="62"/>
      <c r="I128" s="55"/>
      <c r="J128" s="55"/>
      <c r="K128" s="55"/>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c r="II128" s="40"/>
      <c r="IJ128" s="40"/>
      <c r="IK128" s="40"/>
      <c r="IL128" s="40"/>
      <c r="IM128" s="40"/>
      <c r="IN128" s="40"/>
    </row>
    <row r="129" spans="1:248" s="56" customFormat="1">
      <c r="A129" s="59"/>
      <c r="B129" s="76" t="s">
        <v>383</v>
      </c>
      <c r="C129" s="108">
        <f t="shared" ref="C129:H129" si="48">C130+C131</f>
        <v>0</v>
      </c>
      <c r="D129" s="108">
        <f t="shared" si="48"/>
        <v>30006440</v>
      </c>
      <c r="E129" s="108">
        <f t="shared" si="48"/>
        <v>33495400</v>
      </c>
      <c r="F129" s="108">
        <f t="shared" si="48"/>
        <v>27425280</v>
      </c>
      <c r="G129" s="108">
        <f t="shared" si="48"/>
        <v>27425259.859999999</v>
      </c>
      <c r="H129" s="108">
        <f t="shared" si="48"/>
        <v>3689299.47</v>
      </c>
      <c r="I129" s="55"/>
      <c r="J129" s="55"/>
      <c r="K129" s="55"/>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c r="II129" s="40"/>
      <c r="IJ129" s="40"/>
      <c r="IK129" s="40"/>
      <c r="IL129" s="40"/>
      <c r="IM129" s="40"/>
      <c r="IN129" s="40"/>
    </row>
    <row r="130" spans="1:248" s="56" customFormat="1">
      <c r="A130" s="59"/>
      <c r="B130" s="76" t="s">
        <v>363</v>
      </c>
      <c r="C130" s="108"/>
      <c r="D130" s="107">
        <v>30001680</v>
      </c>
      <c r="E130" s="107">
        <v>33489330</v>
      </c>
      <c r="F130" s="107">
        <v>27419210</v>
      </c>
      <c r="G130" s="108">
        <v>27419210</v>
      </c>
      <c r="H130" s="108">
        <v>3688680</v>
      </c>
      <c r="I130" s="55"/>
      <c r="J130" s="55"/>
      <c r="K130" s="55"/>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c r="II130" s="40"/>
      <c r="IJ130" s="40"/>
      <c r="IK130" s="40"/>
      <c r="IL130" s="40"/>
      <c r="IM130" s="40"/>
      <c r="IN130" s="40"/>
    </row>
    <row r="131" spans="1:248" s="56" customFormat="1" ht="60">
      <c r="A131" s="59"/>
      <c r="B131" s="76" t="s">
        <v>365</v>
      </c>
      <c r="C131" s="108"/>
      <c r="D131" s="107">
        <v>4760</v>
      </c>
      <c r="E131" s="107">
        <v>6070</v>
      </c>
      <c r="F131" s="107">
        <v>6070</v>
      </c>
      <c r="G131" s="108">
        <v>6049.86</v>
      </c>
      <c r="H131" s="108">
        <v>619.47</v>
      </c>
      <c r="I131" s="55"/>
      <c r="J131" s="55"/>
      <c r="K131" s="55"/>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c r="IC131" s="40"/>
      <c r="ID131" s="40"/>
      <c r="IE131" s="40"/>
      <c r="IF131" s="40"/>
      <c r="IG131" s="40"/>
      <c r="IH131" s="40"/>
      <c r="II131" s="40"/>
      <c r="IJ131" s="40"/>
      <c r="IK131" s="40"/>
      <c r="IL131" s="40"/>
      <c r="IM131" s="40"/>
      <c r="IN131" s="40"/>
    </row>
    <row r="132" spans="1:248" s="56" customFormat="1" ht="30">
      <c r="A132" s="59"/>
      <c r="B132" s="78" t="s">
        <v>384</v>
      </c>
      <c r="C132" s="108">
        <f t="shared" ref="C132:H132" si="49">C133+C136+C139+C137+C138</f>
        <v>0</v>
      </c>
      <c r="D132" s="108">
        <f t="shared" si="49"/>
        <v>14816120</v>
      </c>
      <c r="E132" s="108">
        <f t="shared" si="49"/>
        <v>11963040</v>
      </c>
      <c r="F132" s="108">
        <f t="shared" si="49"/>
        <v>9991820</v>
      </c>
      <c r="G132" s="108">
        <f t="shared" si="49"/>
        <v>9991214.7200000007</v>
      </c>
      <c r="H132" s="108">
        <f t="shared" si="49"/>
        <v>1732031.47</v>
      </c>
      <c r="I132" s="55"/>
      <c r="J132" s="55"/>
      <c r="K132" s="55"/>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c r="IG132" s="40"/>
      <c r="IH132" s="40"/>
      <c r="II132" s="40"/>
      <c r="IJ132" s="40"/>
      <c r="IK132" s="40"/>
      <c r="IL132" s="40"/>
      <c r="IM132" s="40"/>
      <c r="IN132" s="40"/>
    </row>
    <row r="133" spans="1:248" s="56" customFormat="1">
      <c r="A133" s="59"/>
      <c r="B133" s="76" t="s">
        <v>385</v>
      </c>
      <c r="C133" s="108">
        <f t="shared" ref="C133:H133" si="50">C134+C135</f>
        <v>0</v>
      </c>
      <c r="D133" s="108">
        <f t="shared" si="50"/>
        <v>12780870</v>
      </c>
      <c r="E133" s="108">
        <f t="shared" si="50"/>
        <v>10304970</v>
      </c>
      <c r="F133" s="108">
        <f t="shared" si="50"/>
        <v>8637240</v>
      </c>
      <c r="G133" s="108">
        <f t="shared" si="50"/>
        <v>8637234.7200000007</v>
      </c>
      <c r="H133" s="108">
        <f t="shared" si="50"/>
        <v>1684460</v>
      </c>
      <c r="I133" s="55"/>
      <c r="J133" s="55"/>
      <c r="K133" s="55"/>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c r="HU133" s="40"/>
      <c r="HV133" s="40"/>
      <c r="HW133" s="40"/>
      <c r="HX133" s="40"/>
      <c r="HY133" s="40"/>
      <c r="HZ133" s="40"/>
      <c r="IA133" s="40"/>
      <c r="IB133" s="40"/>
      <c r="IC133" s="40"/>
      <c r="ID133" s="40"/>
      <c r="IE133" s="40"/>
      <c r="IF133" s="40"/>
      <c r="IG133" s="40"/>
      <c r="IH133" s="40"/>
      <c r="II133" s="40"/>
      <c r="IJ133" s="40"/>
      <c r="IK133" s="40"/>
      <c r="IL133" s="40"/>
      <c r="IM133" s="40"/>
      <c r="IN133" s="40"/>
    </row>
    <row r="134" spans="1:248" s="56" customFormat="1" ht="16.5" customHeight="1">
      <c r="A134" s="59"/>
      <c r="B134" s="76" t="s">
        <v>363</v>
      </c>
      <c r="C134" s="108"/>
      <c r="D134" s="107">
        <v>12759990</v>
      </c>
      <c r="E134" s="107">
        <v>10284090</v>
      </c>
      <c r="F134" s="107">
        <v>8616360</v>
      </c>
      <c r="G134" s="107">
        <v>8616360</v>
      </c>
      <c r="H134" s="108">
        <v>1684460</v>
      </c>
      <c r="I134" s="55"/>
      <c r="J134" s="55"/>
      <c r="K134" s="55"/>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c r="II134" s="40"/>
      <c r="IJ134" s="40"/>
      <c r="IK134" s="40"/>
      <c r="IL134" s="40"/>
      <c r="IM134" s="40"/>
      <c r="IN134" s="40"/>
    </row>
    <row r="135" spans="1:248" s="56" customFormat="1" ht="60">
      <c r="A135" s="59"/>
      <c r="B135" s="76" t="s">
        <v>365</v>
      </c>
      <c r="C135" s="108"/>
      <c r="D135" s="107">
        <v>20880</v>
      </c>
      <c r="E135" s="107">
        <v>20880</v>
      </c>
      <c r="F135" s="107">
        <v>20880</v>
      </c>
      <c r="G135" s="108">
        <v>20874.72</v>
      </c>
      <c r="H135" s="108">
        <v>0</v>
      </c>
      <c r="I135" s="55"/>
      <c r="J135" s="55"/>
      <c r="K135" s="55"/>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c r="IK135" s="40"/>
      <c r="IL135" s="40"/>
      <c r="IM135" s="40"/>
      <c r="IN135" s="40"/>
    </row>
    <row r="136" spans="1:248" s="56" customFormat="1" ht="16.5" customHeight="1">
      <c r="A136" s="59"/>
      <c r="B136" s="76" t="s">
        <v>386</v>
      </c>
      <c r="C136" s="108"/>
      <c r="D136" s="107"/>
      <c r="E136" s="107"/>
      <c r="F136" s="107"/>
      <c r="G136" s="108"/>
      <c r="H136" s="108"/>
      <c r="I136" s="55"/>
      <c r="J136" s="55"/>
      <c r="K136" s="55"/>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c r="II136" s="40"/>
      <c r="IJ136" s="40"/>
      <c r="IK136" s="40"/>
      <c r="IL136" s="40"/>
      <c r="IM136" s="40"/>
      <c r="IN136" s="40"/>
    </row>
    <row r="137" spans="1:248" ht="30">
      <c r="A137" s="52"/>
      <c r="B137" s="76" t="s">
        <v>387</v>
      </c>
      <c r="C137" s="108"/>
      <c r="D137" s="107">
        <v>1789750</v>
      </c>
      <c r="E137" s="107">
        <v>1138070</v>
      </c>
      <c r="F137" s="107">
        <v>854150</v>
      </c>
      <c r="G137" s="108">
        <v>853550</v>
      </c>
      <c r="H137" s="108">
        <v>13.38</v>
      </c>
      <c r="I137" s="55"/>
      <c r="J137" s="55"/>
      <c r="K137" s="55"/>
    </row>
    <row r="138" spans="1:248" ht="16.5" customHeight="1">
      <c r="A138" s="52"/>
      <c r="B138" s="76" t="s">
        <v>388</v>
      </c>
      <c r="C138" s="108"/>
      <c r="D138" s="54"/>
      <c r="E138" s="54"/>
      <c r="F138" s="54"/>
      <c r="G138" s="62"/>
      <c r="H138" s="62"/>
      <c r="I138" s="55"/>
      <c r="J138" s="55"/>
      <c r="K138" s="55"/>
    </row>
    <row r="139" spans="1:248" s="56" customFormat="1" ht="16.5" customHeight="1">
      <c r="A139" s="59"/>
      <c r="B139" s="76" t="s">
        <v>389</v>
      </c>
      <c r="C139" s="108">
        <f>C140+C141</f>
        <v>0</v>
      </c>
      <c r="D139" s="108">
        <f t="shared" ref="D139:H139" si="51">D140+D141</f>
        <v>245500</v>
      </c>
      <c r="E139" s="108">
        <f t="shared" si="51"/>
        <v>520000</v>
      </c>
      <c r="F139" s="108">
        <f t="shared" si="51"/>
        <v>500430</v>
      </c>
      <c r="G139" s="108">
        <f t="shared" si="51"/>
        <v>500430</v>
      </c>
      <c r="H139" s="108">
        <f t="shared" si="51"/>
        <v>47558.09</v>
      </c>
      <c r="I139" s="55"/>
      <c r="J139" s="55"/>
      <c r="K139" s="55"/>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c r="II139" s="40"/>
      <c r="IJ139" s="40"/>
      <c r="IK139" s="40"/>
      <c r="IL139" s="40"/>
      <c r="IM139" s="40"/>
      <c r="IN139" s="40"/>
    </row>
    <row r="140" spans="1:248" s="56" customFormat="1" ht="16.5" customHeight="1">
      <c r="A140" s="59"/>
      <c r="B140" s="76" t="s">
        <v>363</v>
      </c>
      <c r="C140" s="108"/>
      <c r="D140" s="107">
        <v>245500</v>
      </c>
      <c r="E140" s="107">
        <v>520000</v>
      </c>
      <c r="F140" s="107">
        <v>500430</v>
      </c>
      <c r="G140" s="108">
        <v>500430</v>
      </c>
      <c r="H140" s="108">
        <v>47558.09</v>
      </c>
      <c r="I140" s="55"/>
      <c r="J140" s="55"/>
      <c r="K140" s="55"/>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c r="IK140" s="40"/>
      <c r="IL140" s="40"/>
      <c r="IM140" s="40"/>
      <c r="IN140" s="40"/>
    </row>
    <row r="141" spans="1:248" s="56" customFormat="1" ht="60">
      <c r="A141" s="59"/>
      <c r="B141" s="76" t="s">
        <v>365</v>
      </c>
      <c r="C141" s="108"/>
      <c r="D141" s="54"/>
      <c r="E141" s="54"/>
      <c r="F141" s="54"/>
      <c r="G141" s="62"/>
      <c r="H141" s="62"/>
      <c r="I141" s="55"/>
      <c r="J141" s="55"/>
      <c r="K141" s="55"/>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c r="IK141" s="40"/>
      <c r="IL141" s="40"/>
      <c r="IM141" s="40"/>
      <c r="IN141" s="40"/>
    </row>
    <row r="142" spans="1:248" s="56" customFormat="1" ht="16.5" customHeight="1">
      <c r="A142" s="59"/>
      <c r="B142" s="63" t="s">
        <v>356</v>
      </c>
      <c r="C142" s="108"/>
      <c r="D142" s="54"/>
      <c r="E142" s="54"/>
      <c r="F142" s="54"/>
      <c r="G142" s="62"/>
      <c r="H142" s="62"/>
      <c r="I142" s="55"/>
      <c r="J142" s="55"/>
      <c r="K142" s="55"/>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c r="IC142" s="40"/>
      <c r="ID142" s="40"/>
      <c r="IE142" s="40"/>
      <c r="IF142" s="40"/>
      <c r="IG142" s="40"/>
      <c r="IH142" s="40"/>
      <c r="II142" s="40"/>
      <c r="IJ142" s="40"/>
      <c r="IK142" s="40"/>
      <c r="IL142" s="40"/>
      <c r="IM142" s="40"/>
      <c r="IN142" s="40"/>
    </row>
    <row r="143" spans="1:248" s="56" customFormat="1" ht="30">
      <c r="A143" s="59" t="s">
        <v>390</v>
      </c>
      <c r="B143" s="57" t="s">
        <v>391</v>
      </c>
      <c r="C143" s="108">
        <f t="shared" ref="C143:H143" si="52">C144+C147+C150+C153+C156+C157+C158+C161+C162+C163</f>
        <v>0</v>
      </c>
      <c r="D143" s="108">
        <f t="shared" si="52"/>
        <v>5039030</v>
      </c>
      <c r="E143" s="108">
        <f t="shared" si="52"/>
        <v>5135200</v>
      </c>
      <c r="F143" s="108">
        <f t="shared" si="52"/>
        <v>4610110</v>
      </c>
      <c r="G143" s="108">
        <f t="shared" si="52"/>
        <v>4610105.4399999995</v>
      </c>
      <c r="H143" s="108">
        <f t="shared" si="52"/>
        <v>1126098.46</v>
      </c>
      <c r="I143" s="55"/>
      <c r="J143" s="55"/>
      <c r="K143" s="55"/>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c r="II143" s="40"/>
      <c r="IJ143" s="40"/>
      <c r="IK143" s="40"/>
      <c r="IL143" s="40"/>
      <c r="IM143" s="40"/>
      <c r="IN143" s="40"/>
    </row>
    <row r="144" spans="1:248" s="56" customFormat="1">
      <c r="A144" s="59"/>
      <c r="B144" s="60" t="s">
        <v>379</v>
      </c>
      <c r="C144" s="108">
        <f t="shared" ref="C144:H144" si="53">C145+C146</f>
        <v>0</v>
      </c>
      <c r="D144" s="108">
        <f t="shared" si="53"/>
        <v>1771630</v>
      </c>
      <c r="E144" s="108">
        <f t="shared" si="53"/>
        <v>1755690</v>
      </c>
      <c r="F144" s="108">
        <f t="shared" si="53"/>
        <v>1545550</v>
      </c>
      <c r="G144" s="108">
        <f t="shared" si="53"/>
        <v>1545550</v>
      </c>
      <c r="H144" s="108">
        <f t="shared" si="53"/>
        <v>226650</v>
      </c>
      <c r="I144" s="55"/>
      <c r="J144" s="55"/>
      <c r="K144" s="55"/>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c r="IK144" s="40"/>
      <c r="IL144" s="40"/>
      <c r="IM144" s="40"/>
      <c r="IN144" s="40"/>
    </row>
    <row r="145" spans="1:254" s="56" customFormat="1">
      <c r="A145" s="59"/>
      <c r="B145" s="60" t="s">
        <v>363</v>
      </c>
      <c r="C145" s="108"/>
      <c r="D145" s="107">
        <v>1769950</v>
      </c>
      <c r="E145" s="107">
        <v>1754010</v>
      </c>
      <c r="F145" s="107">
        <v>1543870</v>
      </c>
      <c r="G145" s="108">
        <v>1543870</v>
      </c>
      <c r="H145" s="108">
        <v>226650</v>
      </c>
      <c r="I145" s="55"/>
      <c r="J145" s="55"/>
      <c r="K145" s="55"/>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c r="II145" s="40"/>
      <c r="IJ145" s="40"/>
      <c r="IK145" s="40"/>
      <c r="IL145" s="40"/>
      <c r="IM145" s="40"/>
      <c r="IN145" s="40"/>
    </row>
    <row r="146" spans="1:254" s="56" customFormat="1" ht="16.5" customHeight="1">
      <c r="A146" s="59"/>
      <c r="B146" s="60" t="s">
        <v>365</v>
      </c>
      <c r="C146" s="108"/>
      <c r="D146" s="107">
        <v>1680</v>
      </c>
      <c r="E146" s="107">
        <v>1680</v>
      </c>
      <c r="F146" s="107">
        <v>1680</v>
      </c>
      <c r="G146" s="108">
        <v>1680</v>
      </c>
      <c r="H146" s="108">
        <v>0</v>
      </c>
      <c r="I146" s="55"/>
      <c r="J146" s="55"/>
      <c r="K146" s="55"/>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c r="HP146" s="40"/>
      <c r="HQ146" s="40"/>
      <c r="HR146" s="40"/>
      <c r="HS146" s="40"/>
      <c r="HT146" s="40"/>
      <c r="HU146" s="40"/>
      <c r="HV146" s="40"/>
      <c r="HW146" s="40"/>
      <c r="HX146" s="40"/>
      <c r="HY146" s="40"/>
      <c r="HZ146" s="40"/>
      <c r="IA146" s="40"/>
      <c r="IB146" s="40"/>
      <c r="IC146" s="40"/>
      <c r="ID146" s="40"/>
      <c r="IE146" s="40"/>
      <c r="IF146" s="40"/>
      <c r="IG146" s="40"/>
      <c r="IH146" s="40"/>
      <c r="II146" s="40"/>
      <c r="IJ146" s="40"/>
      <c r="IK146" s="40"/>
      <c r="IL146" s="40"/>
      <c r="IM146" s="40"/>
      <c r="IN146" s="40"/>
    </row>
    <row r="147" spans="1:254" s="56" customFormat="1" ht="30">
      <c r="A147" s="59"/>
      <c r="B147" s="79" t="s">
        <v>392</v>
      </c>
      <c r="C147" s="108">
        <f t="shared" ref="C147:H147" si="54">C148+C149</f>
        <v>0</v>
      </c>
      <c r="D147" s="108">
        <f t="shared" si="54"/>
        <v>2111240</v>
      </c>
      <c r="E147" s="108">
        <f t="shared" si="54"/>
        <v>1952940</v>
      </c>
      <c r="F147" s="108">
        <f t="shared" si="54"/>
        <v>1874120</v>
      </c>
      <c r="G147" s="108">
        <f t="shared" si="54"/>
        <v>1874115.44</v>
      </c>
      <c r="H147" s="108">
        <f t="shared" si="54"/>
        <v>616260</v>
      </c>
      <c r="I147" s="55"/>
      <c r="J147" s="55"/>
      <c r="K147" s="55"/>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c r="HU147" s="40"/>
      <c r="HV147" s="40"/>
      <c r="HW147" s="40"/>
      <c r="HX147" s="40"/>
      <c r="HY147" s="40"/>
      <c r="HZ147" s="40"/>
      <c r="IA147" s="40"/>
      <c r="IB147" s="40"/>
      <c r="IC147" s="40"/>
      <c r="ID147" s="40"/>
      <c r="IE147" s="40"/>
      <c r="IF147" s="40"/>
      <c r="IG147" s="40"/>
      <c r="IH147" s="40"/>
      <c r="II147" s="40"/>
      <c r="IJ147" s="40"/>
      <c r="IK147" s="40"/>
      <c r="IL147" s="40"/>
      <c r="IM147" s="40"/>
      <c r="IN147" s="40"/>
    </row>
    <row r="148" spans="1:254" s="56" customFormat="1" ht="16.5" customHeight="1">
      <c r="A148" s="59"/>
      <c r="B148" s="79" t="s">
        <v>363</v>
      </c>
      <c r="C148" s="108"/>
      <c r="D148" s="107">
        <v>2105190</v>
      </c>
      <c r="E148" s="107">
        <v>1946890</v>
      </c>
      <c r="F148" s="107">
        <v>1868070</v>
      </c>
      <c r="G148" s="107">
        <v>1868070</v>
      </c>
      <c r="H148" s="108">
        <v>616260</v>
      </c>
      <c r="I148" s="55"/>
      <c r="J148" s="55"/>
      <c r="K148" s="55"/>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c r="HP148" s="40"/>
      <c r="HQ148" s="40"/>
      <c r="HR148" s="40"/>
      <c r="HS148" s="40"/>
      <c r="HT148" s="40"/>
      <c r="HU148" s="40"/>
      <c r="HV148" s="40"/>
      <c r="HW148" s="40"/>
      <c r="HX148" s="40"/>
      <c r="HY148" s="40"/>
      <c r="HZ148" s="40"/>
      <c r="IA148" s="40"/>
      <c r="IB148" s="40"/>
      <c r="IC148" s="40"/>
      <c r="ID148" s="40"/>
      <c r="IE148" s="40"/>
      <c r="IF148" s="40"/>
      <c r="IG148" s="40"/>
      <c r="IH148" s="40"/>
      <c r="II148" s="40"/>
      <c r="IJ148" s="40"/>
      <c r="IK148" s="40"/>
      <c r="IL148" s="40"/>
      <c r="IM148" s="40"/>
      <c r="IN148" s="40"/>
    </row>
    <row r="149" spans="1:254" s="56" customFormat="1" ht="60">
      <c r="A149" s="59"/>
      <c r="B149" s="79" t="s">
        <v>365</v>
      </c>
      <c r="C149" s="108"/>
      <c r="D149" s="107">
        <v>6050</v>
      </c>
      <c r="E149" s="107">
        <v>6050</v>
      </c>
      <c r="F149" s="107">
        <v>6050</v>
      </c>
      <c r="G149" s="108">
        <v>6045.44</v>
      </c>
      <c r="H149" s="108">
        <v>0</v>
      </c>
      <c r="I149" s="55"/>
      <c r="J149" s="55"/>
      <c r="K149" s="55"/>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c r="HU149" s="40"/>
      <c r="HV149" s="40"/>
      <c r="HW149" s="40"/>
      <c r="HX149" s="40"/>
      <c r="HY149" s="40"/>
      <c r="HZ149" s="40"/>
      <c r="IA149" s="40"/>
      <c r="IB149" s="40"/>
      <c r="IC149" s="40"/>
      <c r="ID149" s="40"/>
      <c r="IE149" s="40"/>
      <c r="IF149" s="40"/>
      <c r="IG149" s="40"/>
      <c r="IH149" s="40"/>
      <c r="II149" s="40"/>
      <c r="IJ149" s="40"/>
      <c r="IK149" s="40"/>
      <c r="IL149" s="40"/>
      <c r="IM149" s="40"/>
      <c r="IN149" s="40"/>
    </row>
    <row r="150" spans="1:254" s="56" customFormat="1">
      <c r="A150" s="59"/>
      <c r="B150" s="60" t="s">
        <v>393</v>
      </c>
      <c r="C150" s="108">
        <f t="shared" ref="C150:H150" si="55">C151+C152</f>
        <v>0</v>
      </c>
      <c r="D150" s="108">
        <f t="shared" si="55"/>
        <v>1156160</v>
      </c>
      <c r="E150" s="108">
        <f t="shared" si="55"/>
        <v>1426570</v>
      </c>
      <c r="F150" s="108">
        <f t="shared" si="55"/>
        <v>1190440</v>
      </c>
      <c r="G150" s="108">
        <f t="shared" si="55"/>
        <v>1190440</v>
      </c>
      <c r="H150" s="108">
        <f t="shared" si="55"/>
        <v>283188.46000000002</v>
      </c>
      <c r="I150" s="55"/>
      <c r="J150" s="55"/>
      <c r="K150" s="55"/>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c r="HP150" s="40"/>
      <c r="HQ150" s="40"/>
      <c r="HR150" s="40"/>
      <c r="HS150" s="40"/>
      <c r="HT150" s="40"/>
      <c r="HU150" s="40"/>
      <c r="HV150" s="40"/>
      <c r="HW150" s="40"/>
      <c r="HX150" s="40"/>
      <c r="HY150" s="40"/>
      <c r="HZ150" s="40"/>
      <c r="IA150" s="40"/>
      <c r="IB150" s="40"/>
      <c r="IC150" s="40"/>
      <c r="ID150" s="40"/>
      <c r="IE150" s="40"/>
      <c r="IF150" s="40"/>
      <c r="IG150" s="40"/>
      <c r="IH150" s="40"/>
      <c r="II150" s="40"/>
      <c r="IJ150" s="40"/>
      <c r="IK150" s="40"/>
      <c r="IL150" s="40"/>
      <c r="IM150" s="40"/>
      <c r="IN150" s="40"/>
    </row>
    <row r="151" spans="1:254" s="56" customFormat="1" ht="16.5" customHeight="1">
      <c r="A151" s="59"/>
      <c r="B151" s="60" t="s">
        <v>363</v>
      </c>
      <c r="C151" s="108"/>
      <c r="D151" s="107">
        <v>1156160</v>
      </c>
      <c r="E151" s="107">
        <v>1426570</v>
      </c>
      <c r="F151" s="107">
        <v>1190440</v>
      </c>
      <c r="G151" s="107">
        <v>1190440</v>
      </c>
      <c r="H151" s="108">
        <v>283188.46000000002</v>
      </c>
      <c r="I151" s="55"/>
      <c r="J151" s="55"/>
      <c r="K151" s="55"/>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c r="IG151" s="40"/>
      <c r="IH151" s="40"/>
      <c r="II151" s="40"/>
      <c r="IJ151" s="40"/>
      <c r="IK151" s="40"/>
      <c r="IL151" s="40"/>
      <c r="IM151" s="40"/>
      <c r="IN151" s="40"/>
    </row>
    <row r="152" spans="1:254" s="56" customFormat="1" ht="60">
      <c r="A152" s="52"/>
      <c r="B152" s="60" t="s">
        <v>365</v>
      </c>
      <c r="C152" s="108"/>
      <c r="D152" s="54"/>
      <c r="E152" s="54"/>
      <c r="F152" s="54"/>
      <c r="G152" s="62"/>
      <c r="H152" s="62"/>
      <c r="I152" s="55"/>
      <c r="J152" s="55"/>
      <c r="K152" s="55"/>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c r="HP152" s="40"/>
      <c r="HQ152" s="40"/>
      <c r="HR152" s="40"/>
      <c r="HS152" s="40"/>
      <c r="HT152" s="40"/>
      <c r="HU152" s="40"/>
      <c r="HV152" s="40"/>
      <c r="HW152" s="40"/>
      <c r="HX152" s="40"/>
      <c r="HY152" s="40"/>
      <c r="HZ152" s="40"/>
      <c r="IA152" s="40"/>
      <c r="IB152" s="40"/>
      <c r="IC152" s="40"/>
      <c r="ID152" s="40"/>
      <c r="IE152" s="40"/>
      <c r="IF152" s="40"/>
      <c r="IG152" s="40"/>
      <c r="IH152" s="40"/>
      <c r="II152" s="40"/>
      <c r="IJ152" s="40"/>
      <c r="IK152" s="40"/>
      <c r="IL152" s="40"/>
      <c r="IM152" s="40"/>
      <c r="IN152" s="40"/>
    </row>
    <row r="153" spans="1:254" s="120" customFormat="1" ht="30">
      <c r="A153" s="115"/>
      <c r="B153" s="116" t="s">
        <v>394</v>
      </c>
      <c r="C153" s="117">
        <f>C154+C155</f>
        <v>0</v>
      </c>
      <c r="D153" s="117">
        <f>D154+D155</f>
        <v>0</v>
      </c>
      <c r="E153" s="117">
        <f t="shared" ref="E153:H153" si="56">E154+E155</f>
        <v>0</v>
      </c>
      <c r="F153" s="117">
        <f t="shared" si="56"/>
        <v>0</v>
      </c>
      <c r="G153" s="117">
        <f t="shared" si="56"/>
        <v>0</v>
      </c>
      <c r="H153" s="117">
        <f t="shared" si="56"/>
        <v>0</v>
      </c>
      <c r="I153" s="118"/>
      <c r="J153" s="118"/>
      <c r="K153" s="118"/>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c r="AH153" s="119"/>
      <c r="AI153" s="119"/>
      <c r="AJ153" s="119"/>
      <c r="AK153" s="119"/>
      <c r="AL153" s="119"/>
      <c r="AM153" s="119"/>
      <c r="AN153" s="119"/>
      <c r="AO153" s="119"/>
      <c r="AP153" s="119"/>
      <c r="AQ153" s="119"/>
      <c r="AR153" s="119"/>
      <c r="AS153" s="119"/>
      <c r="AT153" s="119"/>
      <c r="AU153" s="119"/>
      <c r="AV153" s="119"/>
      <c r="AW153" s="119"/>
      <c r="AX153" s="119"/>
      <c r="AY153" s="119"/>
      <c r="AZ153" s="119"/>
      <c r="BA153" s="119"/>
      <c r="BB153" s="119"/>
      <c r="BC153" s="119"/>
      <c r="BD153" s="119"/>
      <c r="BE153" s="119"/>
      <c r="BF153" s="119"/>
      <c r="BG153" s="119"/>
      <c r="BH153" s="119"/>
      <c r="BI153" s="119"/>
      <c r="BJ153" s="119"/>
      <c r="BK153" s="119"/>
      <c r="BL153" s="119"/>
      <c r="BM153" s="119"/>
      <c r="BN153" s="119"/>
      <c r="BO153" s="119"/>
      <c r="BP153" s="119"/>
      <c r="BQ153" s="119"/>
      <c r="BR153" s="119"/>
      <c r="BS153" s="119"/>
      <c r="BT153" s="119"/>
      <c r="BU153" s="119"/>
      <c r="BV153" s="119"/>
      <c r="BW153" s="119"/>
      <c r="BX153" s="119"/>
      <c r="BY153" s="119"/>
      <c r="BZ153" s="119"/>
      <c r="CA153" s="119"/>
      <c r="CB153" s="119"/>
      <c r="CC153" s="119"/>
      <c r="CD153" s="119"/>
      <c r="CE153" s="119"/>
      <c r="CF153" s="119"/>
      <c r="CG153" s="119"/>
      <c r="CH153" s="119"/>
      <c r="CI153" s="119"/>
      <c r="CJ153" s="119"/>
      <c r="CK153" s="119"/>
      <c r="CL153" s="119"/>
      <c r="CM153" s="119"/>
      <c r="CN153" s="119"/>
      <c r="CO153" s="119"/>
      <c r="CP153" s="119"/>
      <c r="CQ153" s="119"/>
      <c r="CR153" s="119"/>
      <c r="CS153" s="119"/>
      <c r="CT153" s="119"/>
      <c r="CU153" s="119"/>
      <c r="CV153" s="119"/>
      <c r="CW153" s="119"/>
      <c r="CX153" s="119"/>
      <c r="CY153" s="119"/>
      <c r="CZ153" s="119"/>
      <c r="DA153" s="119"/>
      <c r="DB153" s="119"/>
      <c r="DC153" s="119"/>
      <c r="DD153" s="119"/>
      <c r="DE153" s="119"/>
      <c r="DF153" s="119"/>
      <c r="DG153" s="119"/>
      <c r="DH153" s="119"/>
      <c r="DI153" s="119"/>
      <c r="DJ153" s="119"/>
      <c r="DK153" s="119"/>
      <c r="DL153" s="119"/>
      <c r="DM153" s="119"/>
      <c r="DN153" s="119"/>
      <c r="DO153" s="119"/>
      <c r="DP153" s="119"/>
      <c r="DQ153" s="119"/>
      <c r="DR153" s="119"/>
      <c r="DS153" s="119"/>
      <c r="DT153" s="119"/>
      <c r="DU153" s="119"/>
      <c r="DV153" s="119"/>
      <c r="DW153" s="119"/>
      <c r="DX153" s="119"/>
      <c r="DY153" s="119"/>
      <c r="DZ153" s="119"/>
      <c r="EA153" s="119"/>
      <c r="EB153" s="119"/>
      <c r="EC153" s="119"/>
      <c r="ED153" s="119"/>
      <c r="EE153" s="119"/>
      <c r="EF153" s="119"/>
      <c r="EG153" s="119"/>
      <c r="EH153" s="119"/>
      <c r="EI153" s="119"/>
      <c r="EJ153" s="119"/>
      <c r="EK153" s="119"/>
      <c r="EL153" s="119"/>
      <c r="EM153" s="119"/>
      <c r="EN153" s="119"/>
      <c r="EO153" s="119"/>
      <c r="EP153" s="119"/>
      <c r="EQ153" s="119"/>
      <c r="ER153" s="119"/>
      <c r="ES153" s="119"/>
      <c r="ET153" s="119"/>
      <c r="EU153" s="119"/>
      <c r="EV153" s="119"/>
      <c r="EW153" s="119"/>
      <c r="EX153" s="119"/>
      <c r="EY153" s="119"/>
      <c r="EZ153" s="119"/>
      <c r="FA153" s="119"/>
      <c r="FB153" s="119"/>
      <c r="FC153" s="119"/>
      <c r="FD153" s="119"/>
      <c r="FE153" s="119"/>
      <c r="FF153" s="119"/>
      <c r="FG153" s="119"/>
      <c r="FH153" s="119"/>
      <c r="FI153" s="119"/>
      <c r="FJ153" s="119"/>
      <c r="FK153" s="119"/>
      <c r="FL153" s="119"/>
      <c r="FM153" s="119"/>
      <c r="FN153" s="119"/>
      <c r="FO153" s="119"/>
      <c r="FP153" s="119"/>
      <c r="FQ153" s="119"/>
      <c r="FR153" s="119"/>
      <c r="FS153" s="119"/>
      <c r="FT153" s="119"/>
      <c r="FU153" s="119"/>
      <c r="FV153" s="119"/>
      <c r="FW153" s="119"/>
      <c r="FX153" s="119"/>
      <c r="FY153" s="119"/>
      <c r="FZ153" s="119"/>
      <c r="GA153" s="119"/>
      <c r="GB153" s="119"/>
      <c r="GC153" s="119"/>
      <c r="GD153" s="119"/>
      <c r="GE153" s="119"/>
      <c r="GF153" s="119"/>
      <c r="GG153" s="119"/>
      <c r="GH153" s="119"/>
      <c r="GI153" s="119"/>
      <c r="GJ153" s="119"/>
      <c r="GK153" s="119"/>
      <c r="GL153" s="119"/>
      <c r="GM153" s="119"/>
      <c r="GN153" s="119"/>
      <c r="GO153" s="119"/>
      <c r="GP153" s="119"/>
      <c r="GQ153" s="119"/>
      <c r="GR153" s="119"/>
      <c r="GS153" s="119"/>
      <c r="GT153" s="119"/>
      <c r="GU153" s="119"/>
      <c r="GV153" s="119"/>
      <c r="GW153" s="119"/>
      <c r="GX153" s="119"/>
      <c r="GY153" s="119"/>
      <c r="GZ153" s="119"/>
      <c r="HA153" s="119"/>
      <c r="HB153" s="119"/>
      <c r="HC153" s="119"/>
      <c r="HD153" s="119"/>
      <c r="HE153" s="119"/>
      <c r="HF153" s="119"/>
      <c r="HG153" s="119"/>
      <c r="HH153" s="119"/>
      <c r="HI153" s="119"/>
      <c r="HJ153" s="119"/>
      <c r="HK153" s="119"/>
      <c r="HL153" s="119"/>
      <c r="HM153" s="119"/>
      <c r="HN153" s="119"/>
      <c r="HO153" s="119"/>
      <c r="HP153" s="119"/>
      <c r="HQ153" s="119"/>
      <c r="HR153" s="119"/>
      <c r="HS153" s="119"/>
      <c r="HT153" s="119"/>
      <c r="HU153" s="119"/>
      <c r="HV153" s="119"/>
      <c r="HW153" s="119"/>
      <c r="HX153" s="119"/>
      <c r="HY153" s="119"/>
      <c r="HZ153" s="119"/>
      <c r="IA153" s="119"/>
      <c r="IB153" s="119"/>
      <c r="IC153" s="119"/>
      <c r="ID153" s="119"/>
      <c r="IE153" s="119"/>
      <c r="IF153" s="119"/>
      <c r="IG153" s="119"/>
      <c r="IH153" s="119"/>
      <c r="II153" s="119"/>
      <c r="IJ153" s="119"/>
      <c r="IK153" s="119"/>
      <c r="IL153" s="119"/>
      <c r="IM153" s="119"/>
      <c r="IN153" s="119"/>
    </row>
    <row r="154" spans="1:254" s="120" customFormat="1">
      <c r="A154" s="115"/>
      <c r="B154" s="116" t="s">
        <v>363</v>
      </c>
      <c r="C154" s="117"/>
      <c r="D154" s="121"/>
      <c r="E154" s="121"/>
      <c r="F154" s="121"/>
      <c r="G154" s="122"/>
      <c r="H154" s="122"/>
      <c r="I154" s="118"/>
      <c r="J154" s="118"/>
      <c r="K154" s="118"/>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c r="AH154" s="119"/>
      <c r="AI154" s="119"/>
      <c r="AJ154" s="119"/>
      <c r="AK154" s="119"/>
      <c r="AL154" s="119"/>
      <c r="AM154" s="119"/>
      <c r="AN154" s="119"/>
      <c r="AO154" s="119"/>
      <c r="AP154" s="119"/>
      <c r="AQ154" s="119"/>
      <c r="AR154" s="119"/>
      <c r="AS154" s="119"/>
      <c r="AT154" s="119"/>
      <c r="AU154" s="119"/>
      <c r="AV154" s="119"/>
      <c r="AW154" s="119"/>
      <c r="AX154" s="119"/>
      <c r="AY154" s="119"/>
      <c r="AZ154" s="119"/>
      <c r="BA154" s="119"/>
      <c r="BB154" s="119"/>
      <c r="BC154" s="119"/>
      <c r="BD154" s="119"/>
      <c r="BE154" s="119"/>
      <c r="BF154" s="119"/>
      <c r="BG154" s="119"/>
      <c r="BH154" s="119"/>
      <c r="BI154" s="119"/>
      <c r="BJ154" s="119"/>
      <c r="BK154" s="119"/>
      <c r="BL154" s="119"/>
      <c r="BM154" s="119"/>
      <c r="BN154" s="119"/>
      <c r="BO154" s="119"/>
      <c r="BP154" s="119"/>
      <c r="BQ154" s="119"/>
      <c r="BR154" s="119"/>
      <c r="BS154" s="119"/>
      <c r="BT154" s="119"/>
      <c r="BU154" s="119"/>
      <c r="BV154" s="119"/>
      <c r="BW154" s="119"/>
      <c r="BX154" s="119"/>
      <c r="BY154" s="119"/>
      <c r="BZ154" s="119"/>
      <c r="CA154" s="119"/>
      <c r="CB154" s="119"/>
      <c r="CC154" s="119"/>
      <c r="CD154" s="119"/>
      <c r="CE154" s="119"/>
      <c r="CF154" s="119"/>
      <c r="CG154" s="119"/>
      <c r="CH154" s="119"/>
      <c r="CI154" s="119"/>
      <c r="CJ154" s="119"/>
      <c r="CK154" s="119"/>
      <c r="CL154" s="119"/>
      <c r="CM154" s="119"/>
      <c r="CN154" s="119"/>
      <c r="CO154" s="119"/>
      <c r="CP154" s="119"/>
      <c r="CQ154" s="119"/>
      <c r="CR154" s="119"/>
      <c r="CS154" s="119"/>
      <c r="CT154" s="119"/>
      <c r="CU154" s="119"/>
      <c r="CV154" s="119"/>
      <c r="CW154" s="119"/>
      <c r="CX154" s="119"/>
      <c r="CY154" s="119"/>
      <c r="CZ154" s="119"/>
      <c r="DA154" s="119"/>
      <c r="DB154" s="119"/>
      <c r="DC154" s="119"/>
      <c r="DD154" s="119"/>
      <c r="DE154" s="119"/>
      <c r="DF154" s="119"/>
      <c r="DG154" s="119"/>
      <c r="DH154" s="119"/>
      <c r="DI154" s="119"/>
      <c r="DJ154" s="119"/>
      <c r="DK154" s="119"/>
      <c r="DL154" s="119"/>
      <c r="DM154" s="119"/>
      <c r="DN154" s="119"/>
      <c r="DO154" s="119"/>
      <c r="DP154" s="119"/>
      <c r="DQ154" s="119"/>
      <c r="DR154" s="119"/>
      <c r="DS154" s="119"/>
      <c r="DT154" s="119"/>
      <c r="DU154" s="119"/>
      <c r="DV154" s="119"/>
      <c r="DW154" s="119"/>
      <c r="DX154" s="119"/>
      <c r="DY154" s="119"/>
      <c r="DZ154" s="119"/>
      <c r="EA154" s="119"/>
      <c r="EB154" s="119"/>
      <c r="EC154" s="119"/>
      <c r="ED154" s="119"/>
      <c r="EE154" s="119"/>
      <c r="EF154" s="119"/>
      <c r="EG154" s="119"/>
      <c r="EH154" s="119"/>
      <c r="EI154" s="119"/>
      <c r="EJ154" s="119"/>
      <c r="EK154" s="119"/>
      <c r="EL154" s="119"/>
      <c r="EM154" s="119"/>
      <c r="EN154" s="119"/>
      <c r="EO154" s="119"/>
      <c r="EP154" s="119"/>
      <c r="EQ154" s="119"/>
      <c r="ER154" s="119"/>
      <c r="ES154" s="119"/>
      <c r="ET154" s="119"/>
      <c r="EU154" s="119"/>
      <c r="EV154" s="119"/>
      <c r="EW154" s="119"/>
      <c r="EX154" s="119"/>
      <c r="EY154" s="119"/>
      <c r="EZ154" s="119"/>
      <c r="FA154" s="119"/>
      <c r="FB154" s="119"/>
      <c r="FC154" s="119"/>
      <c r="FD154" s="119"/>
      <c r="FE154" s="119"/>
      <c r="FF154" s="119"/>
      <c r="FG154" s="119"/>
      <c r="FH154" s="119"/>
      <c r="FI154" s="119"/>
      <c r="FJ154" s="119"/>
      <c r="FK154" s="119"/>
      <c r="FL154" s="119"/>
      <c r="FM154" s="119"/>
      <c r="FN154" s="119"/>
      <c r="FO154" s="119"/>
      <c r="FP154" s="119"/>
      <c r="FQ154" s="119"/>
      <c r="FR154" s="119"/>
      <c r="FS154" s="119"/>
      <c r="FT154" s="119"/>
      <c r="FU154" s="119"/>
      <c r="FV154" s="119"/>
      <c r="FW154" s="119"/>
      <c r="FX154" s="119"/>
      <c r="FY154" s="119"/>
      <c r="FZ154" s="119"/>
      <c r="GA154" s="119"/>
      <c r="GB154" s="119"/>
      <c r="GC154" s="119"/>
      <c r="GD154" s="119"/>
      <c r="GE154" s="119"/>
      <c r="GF154" s="119"/>
      <c r="GG154" s="119"/>
      <c r="GH154" s="119"/>
      <c r="GI154" s="119"/>
      <c r="GJ154" s="119"/>
      <c r="GK154" s="119"/>
      <c r="GL154" s="119"/>
      <c r="GM154" s="119"/>
      <c r="GN154" s="119"/>
      <c r="GO154" s="119"/>
      <c r="GP154" s="119"/>
      <c r="GQ154" s="119"/>
      <c r="GR154" s="119"/>
      <c r="GS154" s="119"/>
      <c r="GT154" s="119"/>
      <c r="GU154" s="119"/>
      <c r="GV154" s="119"/>
      <c r="GW154" s="119"/>
      <c r="GX154" s="119"/>
      <c r="GY154" s="119"/>
      <c r="GZ154" s="119"/>
      <c r="HA154" s="119"/>
      <c r="HB154" s="119"/>
      <c r="HC154" s="119"/>
      <c r="HD154" s="119"/>
      <c r="HE154" s="119"/>
      <c r="HF154" s="119"/>
      <c r="HG154" s="119"/>
      <c r="HH154" s="119"/>
      <c r="HI154" s="119"/>
      <c r="HJ154" s="119"/>
      <c r="HK154" s="119"/>
      <c r="HL154" s="119"/>
      <c r="HM154" s="119"/>
      <c r="HN154" s="119"/>
      <c r="HO154" s="119"/>
      <c r="HP154" s="119"/>
      <c r="HQ154" s="119"/>
      <c r="HR154" s="119"/>
      <c r="HS154" s="119"/>
      <c r="HT154" s="119"/>
      <c r="HU154" s="119"/>
      <c r="HV154" s="119"/>
      <c r="HW154" s="119"/>
      <c r="HX154" s="119"/>
      <c r="HY154" s="119"/>
      <c r="HZ154" s="119"/>
      <c r="IA154" s="119"/>
      <c r="IB154" s="119"/>
      <c r="IC154" s="119"/>
      <c r="ID154" s="119"/>
      <c r="IE154" s="119"/>
      <c r="IF154" s="119"/>
      <c r="IG154" s="119"/>
      <c r="IH154" s="119"/>
      <c r="II154" s="119"/>
      <c r="IJ154" s="119"/>
      <c r="IK154" s="119"/>
      <c r="IL154" s="119"/>
      <c r="IM154" s="119"/>
      <c r="IN154" s="119"/>
    </row>
    <row r="155" spans="1:254" s="120" customFormat="1" ht="60">
      <c r="A155" s="115"/>
      <c r="B155" s="116" t="s">
        <v>365</v>
      </c>
      <c r="C155" s="117"/>
      <c r="D155" s="121"/>
      <c r="E155" s="121"/>
      <c r="F155" s="121"/>
      <c r="G155" s="122"/>
      <c r="H155" s="122"/>
      <c r="I155" s="118"/>
      <c r="J155" s="118"/>
      <c r="K155" s="118"/>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c r="AH155" s="119"/>
      <c r="AI155" s="119"/>
      <c r="AJ155" s="119"/>
      <c r="AK155" s="119"/>
      <c r="AL155" s="119"/>
      <c r="AM155" s="119"/>
      <c r="AN155" s="119"/>
      <c r="AO155" s="119"/>
      <c r="AP155" s="119"/>
      <c r="AQ155" s="119"/>
      <c r="AR155" s="119"/>
      <c r="AS155" s="119"/>
      <c r="AT155" s="119"/>
      <c r="AU155" s="119"/>
      <c r="AV155" s="119"/>
      <c r="AW155" s="119"/>
      <c r="AX155" s="119"/>
      <c r="AY155" s="119"/>
      <c r="AZ155" s="119"/>
      <c r="BA155" s="119"/>
      <c r="BB155" s="119"/>
      <c r="BC155" s="119"/>
      <c r="BD155" s="119"/>
      <c r="BE155" s="119"/>
      <c r="BF155" s="119"/>
      <c r="BG155" s="119"/>
      <c r="BH155" s="119"/>
      <c r="BI155" s="119"/>
      <c r="BJ155" s="119"/>
      <c r="BK155" s="119"/>
      <c r="BL155" s="119"/>
      <c r="BM155" s="119"/>
      <c r="BN155" s="119"/>
      <c r="BO155" s="119"/>
      <c r="BP155" s="119"/>
      <c r="BQ155" s="119"/>
      <c r="BR155" s="119"/>
      <c r="BS155" s="119"/>
      <c r="BT155" s="119"/>
      <c r="BU155" s="119"/>
      <c r="BV155" s="119"/>
      <c r="BW155" s="119"/>
      <c r="BX155" s="119"/>
      <c r="BY155" s="119"/>
      <c r="BZ155" s="119"/>
      <c r="CA155" s="119"/>
      <c r="CB155" s="119"/>
      <c r="CC155" s="119"/>
      <c r="CD155" s="119"/>
      <c r="CE155" s="119"/>
      <c r="CF155" s="119"/>
      <c r="CG155" s="119"/>
      <c r="CH155" s="119"/>
      <c r="CI155" s="119"/>
      <c r="CJ155" s="119"/>
      <c r="CK155" s="119"/>
      <c r="CL155" s="119"/>
      <c r="CM155" s="119"/>
      <c r="CN155" s="119"/>
      <c r="CO155" s="119"/>
      <c r="CP155" s="119"/>
      <c r="CQ155" s="119"/>
      <c r="CR155" s="119"/>
      <c r="CS155" s="119"/>
      <c r="CT155" s="119"/>
      <c r="CU155" s="119"/>
      <c r="CV155" s="119"/>
      <c r="CW155" s="119"/>
      <c r="CX155" s="119"/>
      <c r="CY155" s="119"/>
      <c r="CZ155" s="119"/>
      <c r="DA155" s="119"/>
      <c r="DB155" s="119"/>
      <c r="DC155" s="119"/>
      <c r="DD155" s="119"/>
      <c r="DE155" s="119"/>
      <c r="DF155" s="119"/>
      <c r="DG155" s="119"/>
      <c r="DH155" s="119"/>
      <c r="DI155" s="119"/>
      <c r="DJ155" s="119"/>
      <c r="DK155" s="119"/>
      <c r="DL155" s="119"/>
      <c r="DM155" s="119"/>
      <c r="DN155" s="119"/>
      <c r="DO155" s="119"/>
      <c r="DP155" s="119"/>
      <c r="DQ155" s="119"/>
      <c r="DR155" s="119"/>
      <c r="DS155" s="119"/>
      <c r="DT155" s="119"/>
      <c r="DU155" s="119"/>
      <c r="DV155" s="119"/>
      <c r="DW155" s="119"/>
      <c r="DX155" s="119"/>
      <c r="DY155" s="119"/>
      <c r="DZ155" s="119"/>
      <c r="EA155" s="119"/>
      <c r="EB155" s="119"/>
      <c r="EC155" s="119"/>
      <c r="ED155" s="119"/>
      <c r="EE155" s="119"/>
      <c r="EF155" s="119"/>
      <c r="EG155" s="119"/>
      <c r="EH155" s="119"/>
      <c r="EI155" s="119"/>
      <c r="EJ155" s="119"/>
      <c r="EK155" s="119"/>
      <c r="EL155" s="119"/>
      <c r="EM155" s="119"/>
      <c r="EN155" s="119"/>
      <c r="EO155" s="119"/>
      <c r="EP155" s="119"/>
      <c r="EQ155" s="119"/>
      <c r="ER155" s="119"/>
      <c r="ES155" s="119"/>
      <c r="ET155" s="119"/>
      <c r="EU155" s="119"/>
      <c r="EV155" s="119"/>
      <c r="EW155" s="119"/>
      <c r="EX155" s="119"/>
      <c r="EY155" s="119"/>
      <c r="EZ155" s="119"/>
      <c r="FA155" s="119"/>
      <c r="FB155" s="119"/>
      <c r="FC155" s="119"/>
      <c r="FD155" s="119"/>
      <c r="FE155" s="119"/>
      <c r="FF155" s="119"/>
      <c r="FG155" s="119"/>
      <c r="FH155" s="119"/>
      <c r="FI155" s="119"/>
      <c r="FJ155" s="119"/>
      <c r="FK155" s="119"/>
      <c r="FL155" s="119"/>
      <c r="FM155" s="119"/>
      <c r="FN155" s="119"/>
      <c r="FO155" s="119"/>
      <c r="FP155" s="119"/>
      <c r="FQ155" s="119"/>
      <c r="FR155" s="119"/>
      <c r="FS155" s="119"/>
      <c r="FT155" s="119"/>
      <c r="FU155" s="119"/>
      <c r="FV155" s="119"/>
      <c r="FW155" s="119"/>
      <c r="FX155" s="119"/>
      <c r="FY155" s="119"/>
      <c r="FZ155" s="119"/>
      <c r="GA155" s="119"/>
      <c r="GB155" s="119"/>
      <c r="GC155" s="119"/>
      <c r="GD155" s="119"/>
      <c r="GE155" s="119"/>
      <c r="GF155" s="119"/>
      <c r="GG155" s="119"/>
      <c r="GH155" s="119"/>
      <c r="GI155" s="119"/>
      <c r="GJ155" s="119"/>
      <c r="GK155" s="119"/>
      <c r="GL155" s="119"/>
      <c r="GM155" s="119"/>
      <c r="GN155" s="119"/>
      <c r="GO155" s="119"/>
      <c r="GP155" s="119"/>
      <c r="GQ155" s="119"/>
      <c r="GR155" s="119"/>
      <c r="GS155" s="119"/>
      <c r="GT155" s="119"/>
      <c r="GU155" s="119"/>
      <c r="GV155" s="119"/>
      <c r="GW155" s="119"/>
      <c r="GX155" s="119"/>
      <c r="GY155" s="119"/>
      <c r="GZ155" s="119"/>
      <c r="HA155" s="119"/>
      <c r="HB155" s="119"/>
      <c r="HC155" s="119"/>
      <c r="HD155" s="119"/>
      <c r="HE155" s="119"/>
      <c r="HF155" s="119"/>
      <c r="HG155" s="119"/>
      <c r="HH155" s="119"/>
      <c r="HI155" s="119"/>
      <c r="HJ155" s="119"/>
      <c r="HK155" s="119"/>
      <c r="HL155" s="119"/>
      <c r="HM155" s="119"/>
      <c r="HN155" s="119"/>
      <c r="HO155" s="119"/>
      <c r="HP155" s="119"/>
      <c r="HQ155" s="119"/>
      <c r="HR155" s="119"/>
      <c r="HS155" s="119"/>
      <c r="HT155" s="119"/>
      <c r="HU155" s="119"/>
      <c r="HV155" s="119"/>
      <c r="HW155" s="119"/>
      <c r="HX155" s="119"/>
      <c r="HY155" s="119"/>
      <c r="HZ155" s="119"/>
      <c r="IA155" s="119"/>
      <c r="IB155" s="119"/>
      <c r="IC155" s="119"/>
      <c r="ID155" s="119"/>
      <c r="IE155" s="119"/>
      <c r="IF155" s="119"/>
      <c r="IG155" s="119"/>
      <c r="IH155" s="119"/>
      <c r="II155" s="119"/>
      <c r="IJ155" s="119"/>
      <c r="IK155" s="119"/>
      <c r="IL155" s="119"/>
      <c r="IM155" s="119"/>
      <c r="IN155" s="119"/>
    </row>
    <row r="156" spans="1:254" s="56" customFormat="1" ht="16.5" customHeight="1">
      <c r="A156" s="59"/>
      <c r="B156" s="60" t="s">
        <v>395</v>
      </c>
      <c r="C156" s="108"/>
      <c r="D156" s="54"/>
      <c r="E156" s="54"/>
      <c r="F156" s="54"/>
      <c r="G156" s="62"/>
      <c r="H156" s="62"/>
      <c r="I156" s="55"/>
      <c r="J156" s="55"/>
      <c r="K156" s="55"/>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c r="HP156" s="40"/>
      <c r="HQ156" s="40"/>
      <c r="HR156" s="40"/>
      <c r="HS156" s="40"/>
      <c r="HT156" s="40"/>
      <c r="HU156" s="40"/>
      <c r="HV156" s="40"/>
      <c r="HW156" s="40"/>
      <c r="HX156" s="40"/>
      <c r="HY156" s="40"/>
      <c r="HZ156" s="40"/>
      <c r="IA156" s="40"/>
      <c r="IB156" s="40"/>
      <c r="IC156" s="40"/>
      <c r="ID156" s="40"/>
      <c r="IE156" s="40"/>
      <c r="IF156" s="40"/>
      <c r="IG156" s="40"/>
      <c r="IH156" s="40"/>
      <c r="II156" s="40"/>
      <c r="IJ156" s="40"/>
      <c r="IK156" s="40"/>
      <c r="IL156" s="40"/>
      <c r="IM156" s="40"/>
      <c r="IN156" s="40"/>
    </row>
    <row r="157" spans="1:254" ht="16.5" customHeight="1">
      <c r="A157" s="59"/>
      <c r="B157" s="60" t="s">
        <v>376</v>
      </c>
      <c r="C157" s="108"/>
      <c r="D157" s="54"/>
      <c r="E157" s="54"/>
      <c r="F157" s="54"/>
      <c r="G157" s="62"/>
      <c r="H157" s="62"/>
      <c r="I157" s="55"/>
      <c r="J157" s="55"/>
      <c r="K157" s="55"/>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c r="AR157" s="56"/>
      <c r="AS157" s="56"/>
      <c r="AT157" s="56"/>
      <c r="AU157" s="56"/>
      <c r="AV157" s="56"/>
      <c r="AW157" s="56"/>
      <c r="AX157" s="56"/>
      <c r="AY157" s="56"/>
      <c r="AZ157" s="56"/>
      <c r="BA157" s="56"/>
      <c r="BB157" s="56"/>
      <c r="BC157" s="56"/>
      <c r="BD157" s="56"/>
      <c r="BE157" s="56"/>
      <c r="BF157" s="56"/>
      <c r="BG157" s="56"/>
      <c r="BH157" s="56"/>
      <c r="BI157" s="56"/>
      <c r="BJ157" s="56"/>
      <c r="BK157" s="56"/>
      <c r="BL157" s="56"/>
      <c r="BM157" s="56"/>
      <c r="BN157" s="56"/>
      <c r="BO157" s="56"/>
      <c r="BP157" s="56"/>
      <c r="BQ157" s="56"/>
      <c r="BR157" s="56"/>
      <c r="BS157" s="56"/>
      <c r="BT157" s="56"/>
      <c r="BU157" s="56"/>
      <c r="BV157" s="56"/>
      <c r="BW157" s="56"/>
      <c r="BX157" s="56"/>
      <c r="BY157" s="56"/>
      <c r="BZ157" s="56"/>
      <c r="CA157" s="56"/>
      <c r="CB157" s="56"/>
      <c r="CC157" s="56"/>
      <c r="CD157" s="56"/>
      <c r="CE157" s="56"/>
      <c r="CF157" s="56"/>
      <c r="CG157" s="56"/>
      <c r="CH157" s="56"/>
      <c r="CI157" s="56"/>
      <c r="CJ157" s="56"/>
      <c r="CK157" s="56"/>
      <c r="CL157" s="56"/>
      <c r="CM157" s="56"/>
      <c r="CN157" s="56"/>
      <c r="CO157" s="56"/>
      <c r="CP157" s="56"/>
      <c r="CQ157" s="56"/>
      <c r="CR157" s="56"/>
      <c r="CS157" s="56"/>
      <c r="CT157" s="56"/>
      <c r="CU157" s="56"/>
      <c r="CV157" s="56"/>
      <c r="CW157" s="56"/>
      <c r="CX157" s="56"/>
      <c r="CY157" s="56"/>
      <c r="CZ157" s="56"/>
      <c r="DA157" s="56"/>
      <c r="DB157" s="56"/>
      <c r="DC157" s="56"/>
      <c r="DD157" s="56"/>
      <c r="DE157" s="56"/>
      <c r="DF157" s="56"/>
      <c r="DG157" s="56"/>
      <c r="DH157" s="56"/>
      <c r="DI157" s="56"/>
      <c r="DJ157" s="56"/>
      <c r="DK157" s="56"/>
      <c r="DL157" s="56"/>
      <c r="DM157" s="56"/>
      <c r="DN157" s="56"/>
      <c r="DO157" s="56"/>
      <c r="DP157" s="56"/>
      <c r="DQ157" s="56"/>
      <c r="DR157" s="56"/>
      <c r="DS157" s="56"/>
      <c r="DT157" s="56"/>
      <c r="DU157" s="56"/>
      <c r="DV157" s="56"/>
      <c r="DW157" s="56"/>
      <c r="DX157" s="56"/>
      <c r="DY157" s="56"/>
      <c r="DZ157" s="56"/>
      <c r="EA157" s="56"/>
      <c r="EB157" s="56"/>
      <c r="EC157" s="56"/>
      <c r="ED157" s="56"/>
      <c r="EE157" s="56"/>
      <c r="EF157" s="56"/>
      <c r="EG157" s="56"/>
      <c r="EH157" s="56"/>
      <c r="EI157" s="56"/>
      <c r="EJ157" s="56"/>
      <c r="EK157" s="56"/>
      <c r="EL157" s="56"/>
      <c r="EM157" s="56"/>
      <c r="EN157" s="56"/>
      <c r="EO157" s="56"/>
      <c r="EP157" s="56"/>
      <c r="EQ157" s="56"/>
      <c r="ER157" s="56"/>
      <c r="ES157" s="56"/>
      <c r="ET157" s="56"/>
      <c r="EU157" s="56"/>
      <c r="EV157" s="56"/>
      <c r="EW157" s="56"/>
      <c r="EX157" s="56"/>
      <c r="EY157" s="56"/>
      <c r="EZ157" s="56"/>
      <c r="FA157" s="56"/>
      <c r="FB157" s="56"/>
      <c r="FC157" s="56"/>
      <c r="FD157" s="56"/>
      <c r="FE157" s="56"/>
      <c r="FF157" s="56"/>
      <c r="FG157" s="56"/>
      <c r="FH157" s="56"/>
      <c r="FI157" s="56"/>
      <c r="FJ157" s="56"/>
      <c r="FK157" s="56"/>
      <c r="FL157" s="56"/>
      <c r="FM157" s="56"/>
      <c r="FN157" s="56"/>
      <c r="FO157" s="56"/>
      <c r="FP157" s="56"/>
      <c r="FQ157" s="56"/>
      <c r="FR157" s="56"/>
      <c r="FS157" s="56"/>
      <c r="FT157" s="56"/>
      <c r="FU157" s="56"/>
      <c r="FV157" s="56"/>
      <c r="FW157" s="56"/>
      <c r="FX157" s="56"/>
      <c r="FY157" s="56"/>
      <c r="FZ157" s="56"/>
      <c r="GA157" s="56"/>
      <c r="GB157" s="56"/>
      <c r="GC157" s="56"/>
      <c r="GD157" s="56"/>
      <c r="GE157" s="56"/>
      <c r="GF157" s="56"/>
      <c r="GG157" s="56"/>
      <c r="GH157" s="56"/>
      <c r="GI157" s="56"/>
      <c r="GJ157" s="56"/>
      <c r="GK157" s="56"/>
      <c r="GL157" s="56"/>
      <c r="GM157" s="56"/>
      <c r="GN157" s="56"/>
      <c r="GO157" s="56"/>
      <c r="GP157" s="56"/>
      <c r="GQ157" s="56"/>
      <c r="GR157" s="56"/>
      <c r="GS157" s="56"/>
      <c r="GT157" s="56"/>
      <c r="GU157" s="56"/>
      <c r="GV157" s="56"/>
      <c r="GW157" s="56"/>
      <c r="GX157" s="56"/>
      <c r="GY157" s="56"/>
      <c r="GZ157" s="56"/>
      <c r="HA157" s="56"/>
      <c r="HB157" s="56"/>
      <c r="HC157" s="56"/>
      <c r="HD157" s="56"/>
      <c r="HE157" s="56"/>
      <c r="HF157" s="56"/>
      <c r="HG157" s="56"/>
      <c r="HH157" s="56"/>
      <c r="HI157" s="56"/>
      <c r="HJ157" s="56"/>
      <c r="HK157" s="56"/>
      <c r="HL157" s="56"/>
      <c r="HM157" s="56"/>
      <c r="HN157" s="56"/>
      <c r="HO157" s="56"/>
      <c r="HP157" s="56"/>
      <c r="HQ157" s="56"/>
      <c r="HR157" s="56"/>
      <c r="HS157" s="56"/>
      <c r="HT157" s="56"/>
      <c r="HU157" s="56"/>
      <c r="HV157" s="56"/>
      <c r="HW157" s="56"/>
      <c r="HX157" s="56"/>
      <c r="HY157" s="56"/>
      <c r="HZ157" s="56"/>
      <c r="IA157" s="56"/>
      <c r="IB157" s="56"/>
      <c r="IC157" s="56"/>
      <c r="ID157" s="56"/>
      <c r="IE157" s="56"/>
      <c r="IF157" s="56"/>
      <c r="IG157" s="56"/>
      <c r="IH157" s="56"/>
      <c r="II157" s="56"/>
      <c r="IJ157" s="56"/>
      <c r="IK157" s="56"/>
      <c r="IL157" s="56"/>
      <c r="IM157" s="56"/>
      <c r="IO157" s="56"/>
      <c r="IP157" s="56"/>
      <c r="IQ157" s="56"/>
      <c r="IR157" s="56"/>
      <c r="IS157" s="56"/>
      <c r="IT157" s="56"/>
    </row>
    <row r="158" spans="1:254">
      <c r="A158" s="52"/>
      <c r="B158" s="60" t="s">
        <v>396</v>
      </c>
      <c r="C158" s="108">
        <f t="shared" ref="C158:H158" si="57">C159+C160</f>
        <v>0</v>
      </c>
      <c r="D158" s="108">
        <f t="shared" si="57"/>
        <v>0</v>
      </c>
      <c r="E158" s="108">
        <f t="shared" si="57"/>
        <v>0</v>
      </c>
      <c r="F158" s="108">
        <f t="shared" si="57"/>
        <v>0</v>
      </c>
      <c r="G158" s="108">
        <f t="shared" si="57"/>
        <v>0</v>
      </c>
      <c r="H158" s="108">
        <f t="shared" si="57"/>
        <v>0</v>
      </c>
      <c r="I158" s="55"/>
      <c r="J158" s="55"/>
      <c r="K158" s="55"/>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c r="AS158" s="56"/>
      <c r="AT158" s="56"/>
      <c r="AU158" s="56"/>
      <c r="AV158" s="56"/>
      <c r="AW158" s="56"/>
      <c r="AX158" s="56"/>
      <c r="AY158" s="56"/>
      <c r="AZ158" s="56"/>
      <c r="BA158" s="56"/>
      <c r="BB158" s="56"/>
      <c r="BC158" s="56"/>
      <c r="BD158" s="56"/>
      <c r="BE158" s="56"/>
      <c r="BF158" s="56"/>
      <c r="BG158" s="56"/>
      <c r="BH158" s="56"/>
      <c r="BI158" s="56"/>
      <c r="BJ158" s="56"/>
      <c r="BK158" s="56"/>
      <c r="BL158" s="56"/>
      <c r="BM158" s="56"/>
      <c r="BN158" s="56"/>
      <c r="BO158" s="56"/>
      <c r="BP158" s="56"/>
      <c r="BQ158" s="56"/>
      <c r="BR158" s="56"/>
      <c r="BS158" s="56"/>
      <c r="BT158" s="56"/>
      <c r="BU158" s="56"/>
      <c r="BV158" s="56"/>
      <c r="BW158" s="56"/>
      <c r="BX158" s="56"/>
      <c r="BY158" s="56"/>
      <c r="BZ158" s="56"/>
      <c r="CA158" s="56"/>
      <c r="CB158" s="56"/>
      <c r="CC158" s="56"/>
      <c r="CD158" s="56"/>
      <c r="CE158" s="56"/>
      <c r="CF158" s="56"/>
      <c r="CG158" s="56"/>
      <c r="CH158" s="56"/>
      <c r="CI158" s="56"/>
      <c r="CJ158" s="56"/>
      <c r="CK158" s="56"/>
      <c r="CL158" s="56"/>
      <c r="CM158" s="56"/>
      <c r="CN158" s="56"/>
      <c r="CO158" s="56"/>
      <c r="CP158" s="56"/>
      <c r="CQ158" s="56"/>
      <c r="CR158" s="56"/>
      <c r="CS158" s="56"/>
      <c r="CT158" s="56"/>
      <c r="CU158" s="56"/>
      <c r="CV158" s="56"/>
      <c r="CW158" s="56"/>
      <c r="CX158" s="56"/>
      <c r="CY158" s="56"/>
      <c r="CZ158" s="56"/>
      <c r="DA158" s="56"/>
      <c r="DB158" s="56"/>
      <c r="DC158" s="56"/>
      <c r="DD158" s="56"/>
      <c r="DE158" s="56"/>
      <c r="DF158" s="56"/>
      <c r="DG158" s="56"/>
      <c r="DH158" s="56"/>
      <c r="DI158" s="56"/>
      <c r="DJ158" s="56"/>
      <c r="DK158" s="56"/>
      <c r="DL158" s="56"/>
      <c r="DM158" s="56"/>
      <c r="DN158" s="56"/>
      <c r="DO158" s="56"/>
      <c r="DP158" s="56"/>
      <c r="DQ158" s="56"/>
      <c r="DR158" s="56"/>
      <c r="DS158" s="56"/>
      <c r="DT158" s="56"/>
      <c r="DU158" s="56"/>
      <c r="DV158" s="56"/>
      <c r="DW158" s="56"/>
      <c r="DX158" s="56"/>
      <c r="DY158" s="56"/>
      <c r="DZ158" s="56"/>
      <c r="EA158" s="56"/>
      <c r="EB158" s="56"/>
      <c r="EC158" s="56"/>
      <c r="ED158" s="56"/>
      <c r="EE158" s="56"/>
      <c r="EF158" s="56"/>
      <c r="EG158" s="56"/>
      <c r="EH158" s="56"/>
      <c r="EI158" s="56"/>
      <c r="EJ158" s="56"/>
      <c r="EK158" s="56"/>
      <c r="EL158" s="56"/>
      <c r="EM158" s="56"/>
      <c r="EN158" s="56"/>
      <c r="EO158" s="56"/>
      <c r="EP158" s="56"/>
      <c r="EQ158" s="56"/>
      <c r="ER158" s="56"/>
      <c r="ES158" s="56"/>
      <c r="ET158" s="56"/>
      <c r="EU158" s="56"/>
      <c r="EV158" s="56"/>
      <c r="EW158" s="56"/>
      <c r="EX158" s="56"/>
      <c r="EY158" s="56"/>
      <c r="EZ158" s="56"/>
      <c r="FA158" s="56"/>
      <c r="FB158" s="56"/>
      <c r="FC158" s="56"/>
      <c r="FD158" s="56"/>
      <c r="FE158" s="56"/>
      <c r="FF158" s="56"/>
      <c r="FG158" s="56"/>
      <c r="FH158" s="56"/>
      <c r="FI158" s="56"/>
      <c r="FJ158" s="56"/>
      <c r="FK158" s="56"/>
      <c r="FL158" s="56"/>
      <c r="FM158" s="56"/>
      <c r="FN158" s="56"/>
      <c r="FO158" s="56"/>
      <c r="FP158" s="56"/>
      <c r="FQ158" s="56"/>
      <c r="FR158" s="56"/>
      <c r="FS158" s="56"/>
      <c r="FT158" s="56"/>
      <c r="FU158" s="56"/>
      <c r="FV158" s="56"/>
      <c r="FW158" s="56"/>
      <c r="FX158" s="56"/>
      <c r="FY158" s="56"/>
      <c r="FZ158" s="56"/>
      <c r="GA158" s="56"/>
      <c r="GB158" s="56"/>
      <c r="GC158" s="56"/>
      <c r="GD158" s="56"/>
      <c r="GE158" s="56"/>
      <c r="GF158" s="56"/>
      <c r="GG158" s="56"/>
      <c r="GH158" s="56"/>
      <c r="GI158" s="56"/>
      <c r="GJ158" s="56"/>
      <c r="GK158" s="56"/>
      <c r="GL158" s="56"/>
      <c r="GM158" s="56"/>
      <c r="GN158" s="56"/>
      <c r="GO158" s="56"/>
      <c r="GP158" s="56"/>
      <c r="GQ158" s="56"/>
      <c r="GR158" s="56"/>
      <c r="GS158" s="56"/>
      <c r="GT158" s="56"/>
      <c r="GU158" s="56"/>
      <c r="GV158" s="56"/>
      <c r="GW158" s="56"/>
      <c r="GX158" s="56"/>
      <c r="GY158" s="56"/>
      <c r="GZ158" s="56"/>
      <c r="HA158" s="56"/>
      <c r="HB158" s="56"/>
      <c r="HC158" s="56"/>
      <c r="HD158" s="56"/>
      <c r="HE158" s="56"/>
      <c r="HF158" s="56"/>
      <c r="HG158" s="56"/>
      <c r="HH158" s="56"/>
      <c r="HI158" s="56"/>
      <c r="HJ158" s="56"/>
      <c r="HK158" s="56"/>
      <c r="HL158" s="56"/>
      <c r="HM158" s="56"/>
      <c r="HN158" s="56"/>
      <c r="HO158" s="56"/>
      <c r="HP158" s="56"/>
      <c r="HQ158" s="56"/>
      <c r="HR158" s="56"/>
      <c r="HS158" s="56"/>
      <c r="HT158" s="56"/>
      <c r="HU158" s="56"/>
      <c r="HV158" s="56"/>
      <c r="HW158" s="56"/>
      <c r="HX158" s="56"/>
      <c r="HY158" s="56"/>
      <c r="HZ158" s="56"/>
      <c r="IA158" s="56"/>
      <c r="IB158" s="56"/>
      <c r="IC158" s="56"/>
      <c r="ID158" s="56"/>
      <c r="IE158" s="56"/>
      <c r="IF158" s="56"/>
      <c r="IG158" s="56"/>
      <c r="IH158" s="56"/>
      <c r="II158" s="56"/>
      <c r="IJ158" s="56"/>
      <c r="IK158" s="56"/>
      <c r="IL158" s="56"/>
      <c r="IM158" s="56"/>
      <c r="IO158" s="56"/>
      <c r="IP158" s="56"/>
      <c r="IQ158" s="56"/>
      <c r="IR158" s="56"/>
      <c r="IS158" s="56"/>
      <c r="IT158" s="56"/>
    </row>
    <row r="159" spans="1:254">
      <c r="A159" s="59"/>
      <c r="B159" s="60" t="s">
        <v>363</v>
      </c>
      <c r="C159" s="108"/>
      <c r="D159" s="54"/>
      <c r="E159" s="54"/>
      <c r="F159" s="54"/>
      <c r="G159" s="62"/>
      <c r="H159" s="62"/>
      <c r="I159" s="55"/>
      <c r="J159" s="55"/>
      <c r="K159" s="55"/>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c r="BE159" s="56"/>
      <c r="BF159" s="56"/>
      <c r="BG159" s="56"/>
      <c r="BH159" s="56"/>
      <c r="BI159" s="56"/>
      <c r="BJ159" s="56"/>
      <c r="BK159" s="56"/>
      <c r="BL159" s="56"/>
      <c r="BM159" s="56"/>
      <c r="BN159" s="56"/>
      <c r="BO159" s="56"/>
      <c r="BP159" s="56"/>
      <c r="BQ159" s="56"/>
      <c r="BR159" s="56"/>
      <c r="BS159" s="56"/>
      <c r="BT159" s="56"/>
      <c r="BU159" s="56"/>
      <c r="BV159" s="56"/>
      <c r="BW159" s="56"/>
      <c r="BX159" s="56"/>
      <c r="BY159" s="56"/>
      <c r="BZ159" s="56"/>
      <c r="CA159" s="56"/>
      <c r="CB159" s="56"/>
      <c r="CC159" s="56"/>
      <c r="CD159" s="56"/>
      <c r="CE159" s="56"/>
      <c r="CF159" s="56"/>
      <c r="CG159" s="56"/>
      <c r="CH159" s="56"/>
      <c r="CI159" s="56"/>
      <c r="CJ159" s="56"/>
      <c r="CK159" s="56"/>
      <c r="CL159" s="56"/>
      <c r="CM159" s="56"/>
      <c r="CN159" s="56"/>
      <c r="CO159" s="56"/>
      <c r="CP159" s="56"/>
      <c r="CQ159" s="56"/>
      <c r="CR159" s="56"/>
      <c r="CS159" s="56"/>
      <c r="CT159" s="56"/>
      <c r="CU159" s="56"/>
      <c r="CV159" s="56"/>
      <c r="CW159" s="56"/>
      <c r="CX159" s="56"/>
      <c r="CY159" s="56"/>
      <c r="CZ159" s="56"/>
      <c r="DA159" s="56"/>
      <c r="DB159" s="56"/>
      <c r="DC159" s="56"/>
      <c r="DD159" s="56"/>
      <c r="DE159" s="56"/>
      <c r="DF159" s="56"/>
      <c r="DG159" s="56"/>
      <c r="DH159" s="56"/>
      <c r="DI159" s="56"/>
      <c r="DJ159" s="56"/>
      <c r="DK159" s="56"/>
      <c r="DL159" s="56"/>
      <c r="DM159" s="56"/>
      <c r="DN159" s="56"/>
      <c r="DO159" s="56"/>
      <c r="DP159" s="56"/>
      <c r="DQ159" s="56"/>
      <c r="DR159" s="56"/>
      <c r="DS159" s="56"/>
      <c r="DT159" s="56"/>
      <c r="DU159" s="56"/>
      <c r="DV159" s="56"/>
      <c r="DW159" s="56"/>
      <c r="DX159" s="56"/>
      <c r="DY159" s="56"/>
      <c r="DZ159" s="56"/>
      <c r="EA159" s="56"/>
      <c r="EB159" s="56"/>
      <c r="EC159" s="56"/>
      <c r="ED159" s="56"/>
      <c r="EE159" s="56"/>
      <c r="EF159" s="56"/>
      <c r="EG159" s="56"/>
      <c r="EH159" s="56"/>
      <c r="EI159" s="56"/>
      <c r="EJ159" s="56"/>
      <c r="EK159" s="56"/>
      <c r="EL159" s="56"/>
      <c r="EM159" s="56"/>
      <c r="EN159" s="56"/>
      <c r="EO159" s="56"/>
      <c r="EP159" s="56"/>
      <c r="EQ159" s="56"/>
      <c r="ER159" s="56"/>
      <c r="ES159" s="56"/>
      <c r="ET159" s="56"/>
      <c r="EU159" s="56"/>
      <c r="EV159" s="56"/>
      <c r="EW159" s="56"/>
      <c r="EX159" s="56"/>
      <c r="EY159" s="56"/>
      <c r="EZ159" s="56"/>
      <c r="FA159" s="56"/>
      <c r="FB159" s="56"/>
      <c r="FC159" s="56"/>
      <c r="FD159" s="56"/>
      <c r="FE159" s="56"/>
      <c r="FF159" s="56"/>
      <c r="FG159" s="56"/>
      <c r="FH159" s="56"/>
      <c r="FI159" s="56"/>
      <c r="FJ159" s="56"/>
      <c r="FK159" s="56"/>
      <c r="FL159" s="56"/>
      <c r="FM159" s="56"/>
      <c r="FN159" s="56"/>
      <c r="FO159" s="56"/>
      <c r="FP159" s="56"/>
      <c r="FQ159" s="56"/>
      <c r="FR159" s="56"/>
      <c r="FS159" s="56"/>
      <c r="FT159" s="56"/>
      <c r="FU159" s="56"/>
      <c r="FV159" s="56"/>
      <c r="FW159" s="56"/>
      <c r="FX159" s="56"/>
      <c r="FY159" s="56"/>
      <c r="FZ159" s="56"/>
      <c r="GA159" s="56"/>
      <c r="GB159" s="56"/>
      <c r="GC159" s="56"/>
      <c r="GD159" s="56"/>
      <c r="GE159" s="56"/>
      <c r="GF159" s="56"/>
      <c r="GG159" s="56"/>
      <c r="GH159" s="56"/>
      <c r="GI159" s="56"/>
      <c r="GJ159" s="56"/>
      <c r="GK159" s="56"/>
      <c r="GL159" s="56"/>
      <c r="GM159" s="56"/>
      <c r="GN159" s="56"/>
      <c r="GO159" s="56"/>
      <c r="GP159" s="56"/>
      <c r="GQ159" s="56"/>
      <c r="GR159" s="56"/>
      <c r="GS159" s="56"/>
      <c r="GT159" s="56"/>
      <c r="GU159" s="56"/>
      <c r="GV159" s="56"/>
      <c r="GW159" s="56"/>
      <c r="GX159" s="56"/>
      <c r="GY159" s="56"/>
      <c r="GZ159" s="56"/>
      <c r="HA159" s="56"/>
      <c r="HB159" s="56"/>
      <c r="HC159" s="56"/>
      <c r="HD159" s="56"/>
      <c r="HE159" s="56"/>
      <c r="HF159" s="56"/>
      <c r="HG159" s="56"/>
      <c r="HH159" s="56"/>
      <c r="HI159" s="56"/>
      <c r="HJ159" s="56"/>
      <c r="HK159" s="56"/>
      <c r="HL159" s="56"/>
      <c r="HM159" s="56"/>
      <c r="HN159" s="56"/>
      <c r="HO159" s="56"/>
      <c r="HP159" s="56"/>
      <c r="HQ159" s="56"/>
      <c r="HR159" s="56"/>
      <c r="HS159" s="56"/>
      <c r="HT159" s="56"/>
      <c r="HU159" s="56"/>
      <c r="HV159" s="56"/>
      <c r="HW159" s="56"/>
      <c r="HX159" s="56"/>
      <c r="HY159" s="56"/>
      <c r="HZ159" s="56"/>
      <c r="IA159" s="56"/>
      <c r="IB159" s="56"/>
      <c r="IC159" s="56"/>
      <c r="ID159" s="56"/>
      <c r="IE159" s="56"/>
      <c r="IF159" s="56"/>
      <c r="IG159" s="56"/>
      <c r="IH159" s="56"/>
      <c r="II159" s="56"/>
      <c r="IJ159" s="56"/>
      <c r="IK159" s="56"/>
      <c r="IL159" s="56"/>
      <c r="IM159" s="56"/>
    </row>
    <row r="160" spans="1:254" ht="60">
      <c r="A160" s="59"/>
      <c r="B160" s="60" t="s">
        <v>365</v>
      </c>
      <c r="C160" s="108"/>
      <c r="D160" s="54"/>
      <c r="E160" s="54"/>
      <c r="F160" s="54"/>
      <c r="G160" s="62"/>
      <c r="H160" s="62"/>
      <c r="I160" s="55"/>
      <c r="J160" s="55"/>
      <c r="K160" s="55"/>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56"/>
      <c r="BG160" s="56"/>
      <c r="BH160" s="56"/>
      <c r="BI160" s="56"/>
      <c r="BJ160" s="56"/>
      <c r="BK160" s="56"/>
      <c r="BL160" s="56"/>
      <c r="BM160" s="56"/>
      <c r="BN160" s="56"/>
      <c r="BO160" s="56"/>
      <c r="BP160" s="56"/>
      <c r="BQ160" s="56"/>
      <c r="BR160" s="56"/>
      <c r="BS160" s="56"/>
      <c r="BT160" s="56"/>
      <c r="BU160" s="56"/>
      <c r="BV160" s="56"/>
      <c r="BW160" s="56"/>
      <c r="BX160" s="56"/>
      <c r="BY160" s="56"/>
      <c r="BZ160" s="56"/>
      <c r="CA160" s="56"/>
      <c r="CB160" s="56"/>
      <c r="CC160" s="56"/>
      <c r="CD160" s="56"/>
      <c r="CE160" s="56"/>
      <c r="CF160" s="56"/>
      <c r="CG160" s="56"/>
      <c r="CH160" s="56"/>
      <c r="CI160" s="56"/>
      <c r="CJ160" s="56"/>
      <c r="CK160" s="56"/>
      <c r="CL160" s="56"/>
      <c r="CM160" s="56"/>
      <c r="CN160" s="56"/>
      <c r="CO160" s="56"/>
      <c r="CP160" s="56"/>
      <c r="CQ160" s="56"/>
      <c r="CR160" s="56"/>
      <c r="CS160" s="56"/>
      <c r="CT160" s="56"/>
      <c r="CU160" s="56"/>
      <c r="CV160" s="56"/>
      <c r="CW160" s="56"/>
      <c r="CX160" s="56"/>
      <c r="CY160" s="56"/>
      <c r="CZ160" s="56"/>
      <c r="DA160" s="56"/>
      <c r="DB160" s="56"/>
      <c r="DC160" s="56"/>
      <c r="DD160" s="56"/>
      <c r="DE160" s="56"/>
      <c r="DF160" s="56"/>
      <c r="DG160" s="56"/>
      <c r="DH160" s="56"/>
      <c r="DI160" s="56"/>
      <c r="DJ160" s="56"/>
      <c r="DK160" s="56"/>
      <c r="DL160" s="56"/>
      <c r="DM160" s="56"/>
      <c r="DN160" s="56"/>
      <c r="DO160" s="56"/>
      <c r="DP160" s="56"/>
      <c r="DQ160" s="56"/>
      <c r="DR160" s="56"/>
      <c r="DS160" s="56"/>
      <c r="DT160" s="56"/>
      <c r="DU160" s="56"/>
      <c r="DV160" s="56"/>
      <c r="DW160" s="56"/>
      <c r="DX160" s="56"/>
      <c r="DY160" s="56"/>
      <c r="DZ160" s="56"/>
      <c r="EA160" s="56"/>
      <c r="EB160" s="56"/>
      <c r="EC160" s="56"/>
      <c r="ED160" s="56"/>
      <c r="EE160" s="56"/>
      <c r="EF160" s="56"/>
      <c r="EG160" s="56"/>
      <c r="EH160" s="56"/>
      <c r="EI160" s="56"/>
      <c r="EJ160" s="56"/>
      <c r="EK160" s="56"/>
      <c r="EL160" s="56"/>
      <c r="EM160" s="56"/>
      <c r="EN160" s="56"/>
      <c r="EO160" s="56"/>
      <c r="EP160" s="56"/>
      <c r="EQ160" s="56"/>
      <c r="ER160" s="56"/>
      <c r="ES160" s="56"/>
      <c r="ET160" s="56"/>
      <c r="EU160" s="56"/>
      <c r="EV160" s="56"/>
      <c r="EW160" s="56"/>
      <c r="EX160" s="56"/>
      <c r="EY160" s="56"/>
      <c r="EZ160" s="56"/>
      <c r="FA160" s="56"/>
      <c r="FB160" s="56"/>
      <c r="FC160" s="56"/>
      <c r="FD160" s="56"/>
      <c r="FE160" s="56"/>
      <c r="FF160" s="56"/>
      <c r="FG160" s="56"/>
      <c r="FH160" s="56"/>
      <c r="FI160" s="56"/>
      <c r="FJ160" s="56"/>
      <c r="FK160" s="56"/>
      <c r="FL160" s="56"/>
      <c r="FM160" s="56"/>
      <c r="FN160" s="56"/>
      <c r="FO160" s="56"/>
      <c r="FP160" s="56"/>
      <c r="FQ160" s="56"/>
      <c r="FR160" s="56"/>
      <c r="FS160" s="56"/>
      <c r="FT160" s="56"/>
      <c r="FU160" s="56"/>
      <c r="FV160" s="56"/>
      <c r="FW160" s="56"/>
      <c r="FX160" s="56"/>
      <c r="FY160" s="56"/>
      <c r="FZ160" s="56"/>
      <c r="GA160" s="56"/>
      <c r="GB160" s="56"/>
      <c r="GC160" s="56"/>
      <c r="GD160" s="56"/>
      <c r="GE160" s="56"/>
      <c r="GF160" s="56"/>
      <c r="GG160" s="56"/>
      <c r="GH160" s="56"/>
      <c r="GI160" s="56"/>
      <c r="GJ160" s="56"/>
      <c r="GK160" s="56"/>
      <c r="GL160" s="56"/>
      <c r="GM160" s="56"/>
      <c r="GN160" s="56"/>
      <c r="GO160" s="56"/>
      <c r="GP160" s="56"/>
      <c r="GQ160" s="56"/>
      <c r="GR160" s="56"/>
      <c r="GS160" s="56"/>
      <c r="GT160" s="56"/>
      <c r="GU160" s="56"/>
      <c r="GV160" s="56"/>
      <c r="GW160" s="56"/>
      <c r="GX160" s="56"/>
      <c r="GY160" s="56"/>
      <c r="GZ160" s="56"/>
      <c r="HA160" s="56"/>
      <c r="HB160" s="56"/>
      <c r="HC160" s="56"/>
      <c r="HD160" s="56"/>
      <c r="HE160" s="56"/>
      <c r="HF160" s="56"/>
      <c r="HG160" s="56"/>
      <c r="HH160" s="56"/>
      <c r="HI160" s="56"/>
      <c r="HJ160" s="56"/>
      <c r="HK160" s="56"/>
      <c r="HL160" s="56"/>
      <c r="HM160" s="56"/>
      <c r="HN160" s="56"/>
      <c r="HO160" s="56"/>
      <c r="HP160" s="56"/>
      <c r="HQ160" s="56"/>
      <c r="HR160" s="56"/>
      <c r="HS160" s="56"/>
      <c r="HT160" s="56"/>
      <c r="HU160" s="56"/>
      <c r="HV160" s="56"/>
      <c r="HW160" s="56"/>
      <c r="HX160" s="56"/>
      <c r="HY160" s="56"/>
      <c r="HZ160" s="56"/>
      <c r="IA160" s="56"/>
      <c r="IB160" s="56"/>
      <c r="IC160" s="56"/>
      <c r="ID160" s="56"/>
      <c r="IE160" s="56"/>
      <c r="IF160" s="56"/>
      <c r="IG160" s="56"/>
      <c r="IH160" s="56"/>
      <c r="II160" s="56"/>
      <c r="IJ160" s="56"/>
      <c r="IK160" s="56"/>
      <c r="IL160" s="56"/>
      <c r="IM160" s="56"/>
    </row>
    <row r="161" spans="1:254" ht="45">
      <c r="A161" s="59"/>
      <c r="B161" s="80" t="s">
        <v>501</v>
      </c>
      <c r="C161" s="108"/>
      <c r="D161" s="54"/>
      <c r="E161" s="54"/>
      <c r="F161" s="54"/>
      <c r="G161" s="62"/>
      <c r="H161" s="62"/>
      <c r="I161" s="55"/>
      <c r="J161" s="55"/>
      <c r="K161" s="55"/>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c r="AR161" s="56"/>
      <c r="AS161" s="56"/>
      <c r="AT161" s="56"/>
      <c r="AU161" s="56"/>
      <c r="AV161" s="56"/>
      <c r="AW161" s="56"/>
      <c r="AX161" s="56"/>
      <c r="AY161" s="56"/>
      <c r="AZ161" s="56"/>
      <c r="BA161" s="56"/>
      <c r="BB161" s="56"/>
      <c r="BC161" s="56"/>
      <c r="BD161" s="56"/>
      <c r="BE161" s="56"/>
      <c r="BF161" s="56"/>
      <c r="BG161" s="56"/>
      <c r="BH161" s="56"/>
      <c r="BI161" s="56"/>
      <c r="BJ161" s="56"/>
      <c r="BK161" s="56"/>
      <c r="BL161" s="56"/>
      <c r="BM161" s="56"/>
      <c r="BN161" s="56"/>
      <c r="BO161" s="56"/>
      <c r="BP161" s="56"/>
      <c r="BQ161" s="56"/>
      <c r="BR161" s="56"/>
      <c r="BS161" s="56"/>
      <c r="BT161" s="56"/>
      <c r="BU161" s="56"/>
      <c r="BV161" s="56"/>
      <c r="BW161" s="56"/>
      <c r="BX161" s="56"/>
      <c r="BY161" s="56"/>
      <c r="BZ161" s="56"/>
      <c r="CA161" s="56"/>
      <c r="CB161" s="56"/>
      <c r="CC161" s="56"/>
      <c r="CD161" s="56"/>
      <c r="CE161" s="56"/>
      <c r="CF161" s="56"/>
      <c r="CG161" s="56"/>
      <c r="CH161" s="56"/>
      <c r="CI161" s="56"/>
      <c r="CJ161" s="56"/>
      <c r="CK161" s="56"/>
      <c r="CL161" s="56"/>
      <c r="CM161" s="56"/>
      <c r="CN161" s="56"/>
      <c r="CO161" s="56"/>
      <c r="CP161" s="56"/>
      <c r="CQ161" s="56"/>
      <c r="CR161" s="56"/>
      <c r="CS161" s="56"/>
      <c r="CT161" s="56"/>
      <c r="CU161" s="56"/>
      <c r="CV161" s="56"/>
      <c r="CW161" s="56"/>
      <c r="CX161" s="56"/>
      <c r="CY161" s="56"/>
      <c r="CZ161" s="56"/>
      <c r="DA161" s="56"/>
      <c r="DB161" s="56"/>
      <c r="DC161" s="56"/>
      <c r="DD161" s="56"/>
      <c r="DE161" s="56"/>
      <c r="DF161" s="56"/>
      <c r="DG161" s="56"/>
      <c r="DH161" s="56"/>
      <c r="DI161" s="56"/>
      <c r="DJ161" s="56"/>
      <c r="DK161" s="56"/>
      <c r="DL161" s="56"/>
      <c r="DM161" s="56"/>
      <c r="DN161" s="56"/>
      <c r="DO161" s="56"/>
      <c r="DP161" s="56"/>
      <c r="DQ161" s="56"/>
      <c r="DR161" s="56"/>
      <c r="DS161" s="56"/>
      <c r="DT161" s="56"/>
      <c r="DU161" s="56"/>
      <c r="DV161" s="56"/>
      <c r="DW161" s="56"/>
      <c r="DX161" s="56"/>
      <c r="DY161" s="56"/>
      <c r="DZ161" s="56"/>
      <c r="EA161" s="56"/>
      <c r="EB161" s="56"/>
      <c r="EC161" s="56"/>
      <c r="ED161" s="56"/>
      <c r="EE161" s="56"/>
      <c r="EF161" s="56"/>
      <c r="EG161" s="56"/>
      <c r="EH161" s="56"/>
      <c r="EI161" s="56"/>
      <c r="EJ161" s="56"/>
      <c r="EK161" s="56"/>
      <c r="EL161" s="56"/>
      <c r="EM161" s="56"/>
      <c r="EN161" s="56"/>
      <c r="EO161" s="56"/>
      <c r="EP161" s="56"/>
      <c r="EQ161" s="56"/>
      <c r="ER161" s="56"/>
      <c r="ES161" s="56"/>
      <c r="ET161" s="56"/>
      <c r="EU161" s="56"/>
      <c r="EV161" s="56"/>
      <c r="EW161" s="56"/>
      <c r="EX161" s="56"/>
      <c r="EY161" s="56"/>
      <c r="EZ161" s="56"/>
      <c r="FA161" s="56"/>
      <c r="FB161" s="56"/>
      <c r="FC161" s="56"/>
      <c r="FD161" s="56"/>
      <c r="FE161" s="56"/>
      <c r="FF161" s="56"/>
      <c r="FG161" s="56"/>
      <c r="FH161" s="56"/>
      <c r="FI161" s="56"/>
      <c r="FJ161" s="56"/>
      <c r="FK161" s="56"/>
      <c r="FL161" s="56"/>
      <c r="FM161" s="56"/>
      <c r="FN161" s="56"/>
      <c r="FO161" s="56"/>
      <c r="FP161" s="56"/>
      <c r="FQ161" s="56"/>
      <c r="FR161" s="56"/>
      <c r="FS161" s="56"/>
      <c r="FT161" s="56"/>
      <c r="FU161" s="56"/>
      <c r="FV161" s="56"/>
      <c r="FW161" s="56"/>
      <c r="FX161" s="56"/>
      <c r="FY161" s="56"/>
      <c r="FZ161" s="56"/>
      <c r="GA161" s="56"/>
      <c r="GB161" s="56"/>
      <c r="GC161" s="56"/>
      <c r="GD161" s="56"/>
      <c r="GE161" s="56"/>
      <c r="GF161" s="56"/>
      <c r="GG161" s="56"/>
      <c r="GH161" s="56"/>
      <c r="GI161" s="56"/>
      <c r="GJ161" s="56"/>
      <c r="GK161" s="56"/>
      <c r="GL161" s="56"/>
      <c r="GM161" s="56"/>
      <c r="GN161" s="56"/>
      <c r="GO161" s="56"/>
      <c r="GP161" s="56"/>
      <c r="GQ161" s="56"/>
      <c r="GR161" s="56"/>
      <c r="GS161" s="56"/>
      <c r="GT161" s="56"/>
      <c r="GU161" s="56"/>
      <c r="GV161" s="56"/>
      <c r="GW161" s="56"/>
      <c r="GX161" s="56"/>
      <c r="GY161" s="56"/>
      <c r="GZ161" s="56"/>
      <c r="HA161" s="56"/>
      <c r="HB161" s="56"/>
      <c r="HC161" s="56"/>
      <c r="HD161" s="56"/>
      <c r="HE161" s="56"/>
      <c r="HF161" s="56"/>
      <c r="HG161" s="56"/>
      <c r="HH161" s="56"/>
      <c r="HI161" s="56"/>
      <c r="HJ161" s="56"/>
      <c r="HK161" s="56"/>
      <c r="HL161" s="56"/>
      <c r="HM161" s="56"/>
      <c r="HN161" s="56"/>
      <c r="HO161" s="56"/>
      <c r="HP161" s="56"/>
      <c r="HQ161" s="56"/>
      <c r="HR161" s="56"/>
      <c r="HS161" s="56"/>
      <c r="HT161" s="56"/>
      <c r="HU161" s="56"/>
      <c r="HV161" s="56"/>
      <c r="HW161" s="56"/>
      <c r="HX161" s="56"/>
      <c r="HY161" s="56"/>
      <c r="HZ161" s="56"/>
      <c r="IA161" s="56"/>
      <c r="IB161" s="56"/>
      <c r="IC161" s="56"/>
      <c r="ID161" s="56"/>
      <c r="IE161" s="56"/>
      <c r="IF161" s="56"/>
      <c r="IG161" s="56"/>
      <c r="IH161" s="56"/>
      <c r="II161" s="56"/>
      <c r="IJ161" s="56"/>
      <c r="IK161" s="56"/>
      <c r="IL161" s="56"/>
      <c r="IM161" s="56"/>
    </row>
    <row r="162" spans="1:254" ht="30">
      <c r="A162" s="59"/>
      <c r="B162" s="80" t="s">
        <v>397</v>
      </c>
      <c r="C162" s="108"/>
      <c r="D162" s="54"/>
      <c r="E162" s="54"/>
      <c r="F162" s="54"/>
      <c r="G162" s="62"/>
      <c r="H162" s="62"/>
      <c r="I162" s="55"/>
      <c r="J162" s="55"/>
      <c r="K162" s="55"/>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56"/>
      <c r="BG162" s="56"/>
      <c r="BH162" s="56"/>
      <c r="BI162" s="56"/>
      <c r="BJ162" s="56"/>
      <c r="BK162" s="56"/>
      <c r="BL162" s="56"/>
      <c r="BM162" s="56"/>
      <c r="BN162" s="56"/>
      <c r="BO162" s="56"/>
      <c r="BP162" s="56"/>
      <c r="BQ162" s="56"/>
      <c r="BR162" s="56"/>
      <c r="BS162" s="56"/>
      <c r="BT162" s="56"/>
      <c r="BU162" s="56"/>
      <c r="BV162" s="56"/>
      <c r="BW162" s="56"/>
      <c r="BX162" s="56"/>
      <c r="BY162" s="56"/>
      <c r="BZ162" s="56"/>
      <c r="CA162" s="56"/>
      <c r="CB162" s="56"/>
      <c r="CC162" s="56"/>
      <c r="CD162" s="56"/>
      <c r="CE162" s="56"/>
      <c r="CF162" s="56"/>
      <c r="CG162" s="56"/>
      <c r="CH162" s="56"/>
      <c r="CI162" s="56"/>
      <c r="CJ162" s="56"/>
      <c r="CK162" s="56"/>
      <c r="CL162" s="56"/>
      <c r="CM162" s="56"/>
      <c r="CN162" s="56"/>
      <c r="CO162" s="56"/>
      <c r="CP162" s="56"/>
      <c r="CQ162" s="56"/>
      <c r="CR162" s="56"/>
      <c r="CS162" s="56"/>
      <c r="CT162" s="56"/>
      <c r="CU162" s="56"/>
      <c r="CV162" s="56"/>
      <c r="CW162" s="56"/>
      <c r="CX162" s="56"/>
      <c r="CY162" s="56"/>
      <c r="CZ162" s="56"/>
      <c r="DA162" s="56"/>
      <c r="DB162" s="56"/>
      <c r="DC162" s="56"/>
      <c r="DD162" s="56"/>
      <c r="DE162" s="56"/>
      <c r="DF162" s="56"/>
      <c r="DG162" s="56"/>
      <c r="DH162" s="56"/>
      <c r="DI162" s="56"/>
      <c r="DJ162" s="56"/>
      <c r="DK162" s="56"/>
      <c r="DL162" s="56"/>
      <c r="DM162" s="56"/>
      <c r="DN162" s="56"/>
      <c r="DO162" s="56"/>
      <c r="DP162" s="56"/>
      <c r="DQ162" s="56"/>
      <c r="DR162" s="56"/>
      <c r="DS162" s="56"/>
      <c r="DT162" s="56"/>
      <c r="DU162" s="56"/>
      <c r="DV162" s="56"/>
      <c r="DW162" s="56"/>
      <c r="DX162" s="56"/>
      <c r="DY162" s="56"/>
      <c r="DZ162" s="56"/>
      <c r="EA162" s="56"/>
      <c r="EB162" s="56"/>
      <c r="EC162" s="56"/>
      <c r="ED162" s="56"/>
      <c r="EE162" s="56"/>
      <c r="EF162" s="56"/>
      <c r="EG162" s="56"/>
      <c r="EH162" s="56"/>
      <c r="EI162" s="56"/>
      <c r="EJ162" s="56"/>
      <c r="EK162" s="56"/>
      <c r="EL162" s="56"/>
      <c r="EM162" s="56"/>
      <c r="EN162" s="56"/>
      <c r="EO162" s="56"/>
      <c r="EP162" s="56"/>
      <c r="EQ162" s="56"/>
      <c r="ER162" s="56"/>
      <c r="ES162" s="56"/>
      <c r="ET162" s="56"/>
      <c r="EU162" s="56"/>
      <c r="EV162" s="56"/>
      <c r="EW162" s="56"/>
      <c r="EX162" s="56"/>
      <c r="EY162" s="56"/>
      <c r="EZ162" s="56"/>
      <c r="FA162" s="56"/>
      <c r="FB162" s="56"/>
      <c r="FC162" s="56"/>
      <c r="FD162" s="56"/>
      <c r="FE162" s="56"/>
      <c r="FF162" s="56"/>
      <c r="FG162" s="56"/>
      <c r="FH162" s="56"/>
      <c r="FI162" s="56"/>
      <c r="FJ162" s="56"/>
      <c r="FK162" s="56"/>
      <c r="FL162" s="56"/>
      <c r="FM162" s="56"/>
      <c r="FN162" s="56"/>
      <c r="FO162" s="56"/>
      <c r="FP162" s="56"/>
      <c r="FQ162" s="56"/>
      <c r="FR162" s="56"/>
      <c r="FS162" s="56"/>
      <c r="FT162" s="56"/>
      <c r="FU162" s="56"/>
      <c r="FV162" s="56"/>
      <c r="FW162" s="56"/>
      <c r="FX162" s="56"/>
      <c r="FY162" s="56"/>
      <c r="FZ162" s="56"/>
      <c r="GA162" s="56"/>
      <c r="GB162" s="56"/>
      <c r="GC162" s="56"/>
      <c r="GD162" s="56"/>
      <c r="GE162" s="56"/>
      <c r="GF162" s="56"/>
      <c r="GG162" s="56"/>
      <c r="GH162" s="56"/>
      <c r="GI162" s="56"/>
      <c r="GJ162" s="56"/>
      <c r="GK162" s="56"/>
      <c r="GL162" s="56"/>
      <c r="GM162" s="56"/>
      <c r="GN162" s="56"/>
      <c r="GO162" s="56"/>
      <c r="GP162" s="56"/>
      <c r="GQ162" s="56"/>
      <c r="GR162" s="56"/>
      <c r="GS162" s="56"/>
      <c r="GT162" s="56"/>
      <c r="GU162" s="56"/>
      <c r="GV162" s="56"/>
      <c r="GW162" s="56"/>
      <c r="GX162" s="56"/>
      <c r="GY162" s="56"/>
      <c r="GZ162" s="56"/>
      <c r="HA162" s="56"/>
      <c r="HB162" s="56"/>
      <c r="HC162" s="56"/>
      <c r="HD162" s="56"/>
      <c r="HE162" s="56"/>
      <c r="HF162" s="56"/>
      <c r="HG162" s="56"/>
      <c r="HH162" s="56"/>
      <c r="HI162" s="56"/>
      <c r="HJ162" s="56"/>
      <c r="HK162" s="56"/>
      <c r="HL162" s="56"/>
      <c r="HM162" s="56"/>
      <c r="HN162" s="56"/>
      <c r="HO162" s="56"/>
      <c r="HP162" s="56"/>
      <c r="HQ162" s="56"/>
      <c r="HR162" s="56"/>
      <c r="HS162" s="56"/>
      <c r="HT162" s="56"/>
      <c r="HU162" s="56"/>
      <c r="HV162" s="56"/>
      <c r="HW162" s="56"/>
      <c r="HX162" s="56"/>
      <c r="HY162" s="56"/>
      <c r="HZ162" s="56"/>
      <c r="IA162" s="56"/>
      <c r="IB162" s="56"/>
      <c r="IC162" s="56"/>
      <c r="ID162" s="56"/>
      <c r="IE162" s="56"/>
      <c r="IF162" s="56"/>
      <c r="IG162" s="56"/>
      <c r="IH162" s="56"/>
      <c r="II162" s="56"/>
      <c r="IJ162" s="56"/>
      <c r="IK162" s="56"/>
      <c r="IL162" s="56"/>
      <c r="IM162" s="56"/>
      <c r="IN162" s="56"/>
    </row>
    <row r="163" spans="1:254" s="56" customFormat="1" ht="30">
      <c r="A163" s="59"/>
      <c r="B163" s="81" t="s">
        <v>398</v>
      </c>
      <c r="C163" s="108">
        <f t="shared" ref="C163:H163" si="58">C164+C167+C168+C171</f>
        <v>0</v>
      </c>
      <c r="D163" s="108">
        <f t="shared" si="58"/>
        <v>0</v>
      </c>
      <c r="E163" s="108">
        <f t="shared" si="58"/>
        <v>0</v>
      </c>
      <c r="F163" s="108">
        <f t="shared" si="58"/>
        <v>0</v>
      </c>
      <c r="G163" s="108">
        <f t="shared" si="58"/>
        <v>0</v>
      </c>
      <c r="H163" s="108">
        <f t="shared" si="58"/>
        <v>0</v>
      </c>
      <c r="I163" s="55"/>
      <c r="J163" s="55"/>
      <c r="K163" s="55"/>
      <c r="IO163" s="40"/>
      <c r="IP163" s="40"/>
      <c r="IQ163" s="40"/>
      <c r="IR163" s="40"/>
      <c r="IS163" s="40"/>
      <c r="IT163" s="40"/>
    </row>
    <row r="164" spans="1:254" s="56" customFormat="1">
      <c r="A164" s="59"/>
      <c r="B164" s="82" t="s">
        <v>399</v>
      </c>
      <c r="C164" s="108">
        <f t="shared" ref="C164:H164" si="59">C165+C166</f>
        <v>0</v>
      </c>
      <c r="D164" s="108">
        <f t="shared" si="59"/>
        <v>0</v>
      </c>
      <c r="E164" s="108">
        <f t="shared" si="59"/>
        <v>0</v>
      </c>
      <c r="F164" s="108">
        <f t="shared" si="59"/>
        <v>0</v>
      </c>
      <c r="G164" s="108">
        <f t="shared" si="59"/>
        <v>0</v>
      </c>
      <c r="H164" s="108">
        <f t="shared" si="59"/>
        <v>0</v>
      </c>
      <c r="I164" s="55"/>
      <c r="J164" s="55"/>
      <c r="K164" s="55"/>
      <c r="IO164" s="40"/>
      <c r="IP164" s="40"/>
      <c r="IQ164" s="40"/>
      <c r="IR164" s="40"/>
      <c r="IS164" s="40"/>
      <c r="IT164" s="40"/>
    </row>
    <row r="165" spans="1:254">
      <c r="A165" s="59"/>
      <c r="B165" s="82" t="s">
        <v>363</v>
      </c>
      <c r="C165" s="108"/>
      <c r="D165" s="54"/>
      <c r="E165" s="54"/>
      <c r="F165" s="54"/>
      <c r="G165" s="62"/>
      <c r="H165" s="62"/>
      <c r="I165" s="55"/>
      <c r="J165" s="55"/>
      <c r="K165" s="55"/>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56"/>
      <c r="BC165" s="56"/>
      <c r="BD165" s="56"/>
      <c r="BE165" s="56"/>
      <c r="BF165" s="56"/>
      <c r="BG165" s="56"/>
      <c r="BH165" s="56"/>
      <c r="BI165" s="56"/>
      <c r="BJ165" s="56"/>
      <c r="BK165" s="56"/>
      <c r="BL165" s="56"/>
      <c r="BM165" s="56"/>
      <c r="BN165" s="56"/>
      <c r="BO165" s="56"/>
      <c r="BP165" s="56"/>
      <c r="BQ165" s="56"/>
      <c r="BR165" s="56"/>
      <c r="BS165" s="56"/>
      <c r="BT165" s="56"/>
      <c r="BU165" s="56"/>
      <c r="BV165" s="56"/>
      <c r="BW165" s="56"/>
      <c r="BX165" s="56"/>
      <c r="BY165" s="56"/>
      <c r="BZ165" s="56"/>
      <c r="CA165" s="56"/>
      <c r="CB165" s="56"/>
      <c r="CC165" s="56"/>
      <c r="CD165" s="56"/>
      <c r="CE165" s="56"/>
      <c r="CF165" s="56"/>
      <c r="CG165" s="56"/>
      <c r="CH165" s="56"/>
      <c r="CI165" s="56"/>
      <c r="CJ165" s="56"/>
      <c r="CK165" s="56"/>
      <c r="CL165" s="56"/>
      <c r="CM165" s="56"/>
      <c r="CN165" s="56"/>
      <c r="CO165" s="56"/>
      <c r="CP165" s="56"/>
      <c r="CQ165" s="56"/>
      <c r="CR165" s="56"/>
      <c r="CS165" s="56"/>
      <c r="CT165" s="56"/>
      <c r="CU165" s="56"/>
      <c r="CV165" s="56"/>
      <c r="CW165" s="56"/>
      <c r="CX165" s="56"/>
      <c r="CY165" s="56"/>
      <c r="CZ165" s="56"/>
      <c r="DA165" s="56"/>
      <c r="DB165" s="56"/>
      <c r="DC165" s="56"/>
      <c r="DD165" s="56"/>
      <c r="DE165" s="56"/>
      <c r="DF165" s="56"/>
      <c r="DG165" s="56"/>
      <c r="DH165" s="56"/>
      <c r="DI165" s="56"/>
      <c r="DJ165" s="56"/>
      <c r="DK165" s="56"/>
      <c r="DL165" s="56"/>
      <c r="DM165" s="56"/>
      <c r="DN165" s="56"/>
      <c r="DO165" s="56"/>
      <c r="DP165" s="56"/>
      <c r="DQ165" s="56"/>
      <c r="DR165" s="56"/>
      <c r="DS165" s="56"/>
      <c r="DT165" s="56"/>
      <c r="DU165" s="56"/>
      <c r="DV165" s="56"/>
      <c r="DW165" s="56"/>
      <c r="DX165" s="56"/>
      <c r="DY165" s="56"/>
      <c r="DZ165" s="56"/>
      <c r="EA165" s="56"/>
      <c r="EB165" s="56"/>
      <c r="EC165" s="56"/>
      <c r="ED165" s="56"/>
      <c r="EE165" s="56"/>
      <c r="EF165" s="56"/>
      <c r="EG165" s="56"/>
      <c r="EH165" s="56"/>
      <c r="EI165" s="56"/>
      <c r="EJ165" s="56"/>
      <c r="EK165" s="56"/>
      <c r="EL165" s="56"/>
      <c r="EM165" s="56"/>
      <c r="EN165" s="56"/>
      <c r="EO165" s="56"/>
      <c r="EP165" s="56"/>
      <c r="EQ165" s="56"/>
      <c r="ER165" s="56"/>
      <c r="ES165" s="56"/>
      <c r="ET165" s="56"/>
      <c r="EU165" s="56"/>
      <c r="EV165" s="56"/>
      <c r="EW165" s="56"/>
      <c r="EX165" s="56"/>
      <c r="EY165" s="56"/>
      <c r="EZ165" s="56"/>
      <c r="FA165" s="56"/>
      <c r="FB165" s="56"/>
      <c r="FC165" s="56"/>
      <c r="FD165" s="56"/>
      <c r="FE165" s="56"/>
      <c r="FF165" s="56"/>
      <c r="FG165" s="56"/>
      <c r="FH165" s="56"/>
      <c r="FI165" s="56"/>
      <c r="FJ165" s="56"/>
      <c r="FK165" s="56"/>
      <c r="FL165" s="56"/>
      <c r="FM165" s="56"/>
      <c r="FN165" s="56"/>
      <c r="FO165" s="56"/>
      <c r="FP165" s="56"/>
      <c r="FQ165" s="56"/>
      <c r="FR165" s="56"/>
      <c r="FS165" s="56"/>
      <c r="FT165" s="56"/>
      <c r="FU165" s="56"/>
      <c r="FV165" s="56"/>
      <c r="FW165" s="56"/>
      <c r="FX165" s="56"/>
      <c r="FY165" s="56"/>
      <c r="FZ165" s="56"/>
      <c r="GA165" s="56"/>
      <c r="GB165" s="56"/>
      <c r="GC165" s="56"/>
      <c r="GD165" s="56"/>
      <c r="GE165" s="56"/>
      <c r="GF165" s="56"/>
      <c r="GG165" s="56"/>
      <c r="GH165" s="56"/>
      <c r="GI165" s="56"/>
      <c r="GJ165" s="56"/>
      <c r="GK165" s="56"/>
      <c r="GL165" s="56"/>
      <c r="GM165" s="56"/>
      <c r="GN165" s="56"/>
      <c r="GO165" s="56"/>
      <c r="GP165" s="56"/>
      <c r="GQ165" s="56"/>
      <c r="GR165" s="56"/>
      <c r="GS165" s="56"/>
      <c r="GT165" s="56"/>
      <c r="GU165" s="56"/>
      <c r="GV165" s="56"/>
      <c r="GW165" s="56"/>
      <c r="GX165" s="56"/>
      <c r="GY165" s="56"/>
      <c r="GZ165" s="56"/>
      <c r="HA165" s="56"/>
      <c r="HB165" s="56"/>
      <c r="HC165" s="56"/>
      <c r="HD165" s="56"/>
      <c r="HE165" s="56"/>
      <c r="HF165" s="56"/>
      <c r="HG165" s="56"/>
      <c r="HH165" s="56"/>
      <c r="HI165" s="56"/>
      <c r="HJ165" s="56"/>
      <c r="HK165" s="56"/>
      <c r="HL165" s="56"/>
      <c r="HM165" s="56"/>
      <c r="HN165" s="56"/>
      <c r="HO165" s="56"/>
      <c r="HP165" s="56"/>
      <c r="HQ165" s="56"/>
      <c r="HR165" s="56"/>
      <c r="HS165" s="56"/>
      <c r="HT165" s="56"/>
      <c r="HU165" s="56"/>
      <c r="HV165" s="56"/>
      <c r="HW165" s="56"/>
      <c r="HX165" s="56"/>
      <c r="HY165" s="56"/>
      <c r="HZ165" s="56"/>
      <c r="IA165" s="56"/>
      <c r="IB165" s="56"/>
      <c r="IC165" s="56"/>
      <c r="ID165" s="56"/>
      <c r="IE165" s="56"/>
      <c r="IF165" s="56"/>
      <c r="IG165" s="56"/>
      <c r="IH165" s="56"/>
      <c r="II165" s="56"/>
      <c r="IJ165" s="56"/>
      <c r="IK165" s="56"/>
      <c r="IL165" s="56"/>
      <c r="IM165" s="56"/>
      <c r="IN165" s="56"/>
      <c r="IO165" s="56"/>
      <c r="IP165" s="56"/>
      <c r="IQ165" s="56"/>
      <c r="IR165" s="56"/>
      <c r="IS165" s="56"/>
      <c r="IT165" s="56"/>
    </row>
    <row r="166" spans="1:254" ht="60">
      <c r="A166" s="52"/>
      <c r="B166" s="82" t="s">
        <v>365</v>
      </c>
      <c r="C166" s="108"/>
      <c r="D166" s="54"/>
      <c r="E166" s="54"/>
      <c r="F166" s="54"/>
      <c r="G166" s="62"/>
      <c r="H166" s="62"/>
      <c r="I166" s="55"/>
      <c r="J166" s="55"/>
      <c r="K166" s="55"/>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c r="BJ166" s="56"/>
      <c r="BK166" s="56"/>
      <c r="BL166" s="56"/>
      <c r="BM166" s="56"/>
      <c r="BN166" s="56"/>
      <c r="BO166" s="56"/>
      <c r="BP166" s="56"/>
      <c r="BQ166" s="56"/>
      <c r="BR166" s="56"/>
      <c r="BS166" s="56"/>
      <c r="BT166" s="56"/>
      <c r="BU166" s="56"/>
      <c r="BV166" s="56"/>
      <c r="BW166" s="56"/>
      <c r="BX166" s="56"/>
      <c r="BY166" s="56"/>
      <c r="BZ166" s="56"/>
      <c r="CA166" s="56"/>
      <c r="CB166" s="56"/>
      <c r="CC166" s="56"/>
      <c r="CD166" s="56"/>
      <c r="CE166" s="56"/>
      <c r="CF166" s="56"/>
      <c r="CG166" s="56"/>
      <c r="CH166" s="56"/>
      <c r="CI166" s="56"/>
      <c r="CJ166" s="56"/>
      <c r="CK166" s="56"/>
      <c r="CL166" s="56"/>
      <c r="CM166" s="56"/>
      <c r="CN166" s="56"/>
      <c r="CO166" s="56"/>
      <c r="CP166" s="56"/>
      <c r="CQ166" s="56"/>
      <c r="CR166" s="56"/>
      <c r="CS166" s="56"/>
      <c r="CT166" s="56"/>
      <c r="CU166" s="56"/>
      <c r="CV166" s="56"/>
      <c r="CW166" s="56"/>
      <c r="CX166" s="56"/>
      <c r="CY166" s="56"/>
      <c r="CZ166" s="56"/>
      <c r="DA166" s="56"/>
      <c r="DB166" s="56"/>
      <c r="DC166" s="56"/>
      <c r="DD166" s="56"/>
      <c r="DE166" s="56"/>
      <c r="DF166" s="56"/>
      <c r="DG166" s="56"/>
      <c r="DH166" s="56"/>
      <c r="DI166" s="56"/>
      <c r="DJ166" s="56"/>
      <c r="DK166" s="56"/>
      <c r="DL166" s="56"/>
      <c r="DM166" s="56"/>
      <c r="DN166" s="56"/>
      <c r="DO166" s="56"/>
      <c r="DP166" s="56"/>
      <c r="DQ166" s="56"/>
      <c r="DR166" s="56"/>
      <c r="DS166" s="56"/>
      <c r="DT166" s="56"/>
      <c r="DU166" s="56"/>
      <c r="DV166" s="56"/>
      <c r="DW166" s="56"/>
      <c r="DX166" s="56"/>
      <c r="DY166" s="56"/>
      <c r="DZ166" s="56"/>
      <c r="EA166" s="56"/>
      <c r="EB166" s="56"/>
      <c r="EC166" s="56"/>
      <c r="ED166" s="56"/>
      <c r="EE166" s="56"/>
      <c r="EF166" s="56"/>
      <c r="EG166" s="56"/>
      <c r="EH166" s="56"/>
      <c r="EI166" s="56"/>
      <c r="EJ166" s="56"/>
      <c r="EK166" s="56"/>
      <c r="EL166" s="56"/>
      <c r="EM166" s="56"/>
      <c r="EN166" s="56"/>
      <c r="EO166" s="56"/>
      <c r="EP166" s="56"/>
      <c r="EQ166" s="56"/>
      <c r="ER166" s="56"/>
      <c r="ES166" s="56"/>
      <c r="ET166" s="56"/>
      <c r="EU166" s="56"/>
      <c r="EV166" s="56"/>
      <c r="EW166" s="56"/>
      <c r="EX166" s="56"/>
      <c r="EY166" s="56"/>
      <c r="EZ166" s="56"/>
      <c r="FA166" s="56"/>
      <c r="FB166" s="56"/>
      <c r="FC166" s="56"/>
      <c r="FD166" s="56"/>
      <c r="FE166" s="56"/>
      <c r="FF166" s="56"/>
      <c r="FG166" s="56"/>
      <c r="FH166" s="56"/>
      <c r="FI166" s="56"/>
      <c r="FJ166" s="56"/>
      <c r="FK166" s="56"/>
      <c r="FL166" s="56"/>
      <c r="FM166" s="56"/>
      <c r="FN166" s="56"/>
      <c r="FO166" s="56"/>
      <c r="FP166" s="56"/>
      <c r="FQ166" s="56"/>
      <c r="FR166" s="56"/>
      <c r="FS166" s="56"/>
      <c r="FT166" s="56"/>
      <c r="FU166" s="56"/>
      <c r="FV166" s="56"/>
      <c r="FW166" s="56"/>
      <c r="FX166" s="56"/>
      <c r="FY166" s="56"/>
      <c r="FZ166" s="56"/>
      <c r="GA166" s="56"/>
      <c r="GB166" s="56"/>
      <c r="GC166" s="56"/>
      <c r="GD166" s="56"/>
      <c r="GE166" s="56"/>
      <c r="GF166" s="56"/>
      <c r="GG166" s="56"/>
      <c r="GH166" s="56"/>
      <c r="GI166" s="56"/>
      <c r="GJ166" s="56"/>
      <c r="GK166" s="56"/>
      <c r="GL166" s="56"/>
      <c r="GM166" s="56"/>
      <c r="GN166" s="56"/>
      <c r="GO166" s="56"/>
      <c r="GP166" s="56"/>
      <c r="GQ166" s="56"/>
      <c r="GR166" s="56"/>
      <c r="GS166" s="56"/>
      <c r="GT166" s="56"/>
      <c r="GU166" s="56"/>
      <c r="GV166" s="56"/>
      <c r="GW166" s="56"/>
      <c r="GX166" s="56"/>
      <c r="GY166" s="56"/>
      <c r="GZ166" s="56"/>
      <c r="HA166" s="56"/>
      <c r="HB166" s="56"/>
      <c r="HC166" s="56"/>
      <c r="HD166" s="56"/>
      <c r="HE166" s="56"/>
      <c r="HF166" s="56"/>
      <c r="HG166" s="56"/>
      <c r="HH166" s="56"/>
      <c r="HI166" s="56"/>
      <c r="HJ166" s="56"/>
      <c r="HK166" s="56"/>
      <c r="HL166" s="56"/>
      <c r="HM166" s="56"/>
      <c r="HN166" s="56"/>
      <c r="HO166" s="56"/>
      <c r="HP166" s="56"/>
      <c r="HQ166" s="56"/>
      <c r="HR166" s="56"/>
      <c r="HS166" s="56"/>
      <c r="HT166" s="56"/>
      <c r="HU166" s="56"/>
      <c r="HV166" s="56"/>
      <c r="HW166" s="56"/>
      <c r="HX166" s="56"/>
      <c r="HY166" s="56"/>
      <c r="HZ166" s="56"/>
      <c r="IA166" s="56"/>
      <c r="IB166" s="56"/>
      <c r="IC166" s="56"/>
      <c r="ID166" s="56"/>
      <c r="IE166" s="56"/>
      <c r="IF166" s="56"/>
      <c r="IG166" s="56"/>
      <c r="IH166" s="56"/>
      <c r="II166" s="56"/>
      <c r="IJ166" s="56"/>
      <c r="IK166" s="56"/>
      <c r="IL166" s="56"/>
      <c r="IM166" s="56"/>
      <c r="IN166" s="56"/>
      <c r="IO166" s="56"/>
      <c r="IP166" s="56"/>
      <c r="IQ166" s="56"/>
      <c r="IR166" s="56"/>
      <c r="IS166" s="56"/>
      <c r="IT166" s="56"/>
    </row>
    <row r="167" spans="1:254" ht="30">
      <c r="A167" s="52"/>
      <c r="B167" s="82" t="s">
        <v>400</v>
      </c>
      <c r="C167" s="108"/>
      <c r="D167" s="54"/>
      <c r="E167" s="54"/>
      <c r="F167" s="54"/>
      <c r="G167" s="62"/>
      <c r="H167" s="62"/>
      <c r="I167" s="55"/>
      <c r="J167" s="55"/>
      <c r="K167" s="55"/>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6"/>
      <c r="BE167" s="56"/>
      <c r="BF167" s="56"/>
      <c r="BG167" s="56"/>
      <c r="BH167" s="56"/>
      <c r="BI167" s="56"/>
      <c r="BJ167" s="56"/>
      <c r="BK167" s="56"/>
      <c r="BL167" s="56"/>
      <c r="BM167" s="56"/>
      <c r="BN167" s="56"/>
      <c r="BO167" s="56"/>
      <c r="BP167" s="56"/>
      <c r="BQ167" s="56"/>
      <c r="BR167" s="56"/>
      <c r="BS167" s="56"/>
      <c r="BT167" s="56"/>
      <c r="BU167" s="56"/>
      <c r="BV167" s="56"/>
      <c r="BW167" s="56"/>
      <c r="BX167" s="56"/>
      <c r="BY167" s="56"/>
      <c r="BZ167" s="56"/>
      <c r="CA167" s="56"/>
      <c r="CB167" s="56"/>
      <c r="CC167" s="56"/>
      <c r="CD167" s="56"/>
      <c r="CE167" s="56"/>
      <c r="CF167" s="56"/>
      <c r="CG167" s="56"/>
      <c r="CH167" s="56"/>
      <c r="CI167" s="56"/>
      <c r="CJ167" s="56"/>
      <c r="CK167" s="56"/>
      <c r="CL167" s="56"/>
      <c r="CM167" s="56"/>
      <c r="CN167" s="56"/>
      <c r="CO167" s="56"/>
      <c r="CP167" s="56"/>
      <c r="CQ167" s="56"/>
      <c r="CR167" s="56"/>
      <c r="CS167" s="56"/>
      <c r="CT167" s="56"/>
      <c r="CU167" s="56"/>
      <c r="CV167" s="56"/>
      <c r="CW167" s="56"/>
      <c r="CX167" s="56"/>
      <c r="CY167" s="56"/>
      <c r="CZ167" s="56"/>
      <c r="DA167" s="56"/>
      <c r="DB167" s="56"/>
      <c r="DC167" s="56"/>
      <c r="DD167" s="56"/>
      <c r="DE167" s="56"/>
      <c r="DF167" s="56"/>
      <c r="DG167" s="56"/>
      <c r="DH167" s="56"/>
      <c r="DI167" s="56"/>
      <c r="DJ167" s="56"/>
      <c r="DK167" s="56"/>
      <c r="DL167" s="56"/>
      <c r="DM167" s="56"/>
      <c r="DN167" s="56"/>
      <c r="DO167" s="56"/>
      <c r="DP167" s="56"/>
      <c r="DQ167" s="56"/>
      <c r="DR167" s="56"/>
      <c r="DS167" s="56"/>
      <c r="DT167" s="56"/>
      <c r="DU167" s="56"/>
      <c r="DV167" s="56"/>
      <c r="DW167" s="56"/>
      <c r="DX167" s="56"/>
      <c r="DY167" s="56"/>
      <c r="DZ167" s="56"/>
      <c r="EA167" s="56"/>
      <c r="EB167" s="56"/>
      <c r="EC167" s="56"/>
      <c r="ED167" s="56"/>
      <c r="EE167" s="56"/>
      <c r="EF167" s="56"/>
      <c r="EG167" s="56"/>
      <c r="EH167" s="56"/>
      <c r="EI167" s="56"/>
      <c r="EJ167" s="56"/>
      <c r="EK167" s="56"/>
      <c r="EL167" s="56"/>
      <c r="EM167" s="56"/>
      <c r="EN167" s="56"/>
      <c r="EO167" s="56"/>
      <c r="EP167" s="56"/>
      <c r="EQ167" s="56"/>
      <c r="ER167" s="56"/>
      <c r="ES167" s="56"/>
      <c r="ET167" s="56"/>
      <c r="EU167" s="56"/>
      <c r="EV167" s="56"/>
      <c r="EW167" s="56"/>
      <c r="EX167" s="56"/>
      <c r="EY167" s="56"/>
      <c r="EZ167" s="56"/>
      <c r="FA167" s="56"/>
      <c r="FB167" s="56"/>
      <c r="FC167" s="56"/>
      <c r="FD167" s="56"/>
      <c r="FE167" s="56"/>
      <c r="FF167" s="56"/>
      <c r="FG167" s="56"/>
      <c r="FH167" s="56"/>
      <c r="FI167" s="56"/>
      <c r="FJ167" s="56"/>
      <c r="FK167" s="56"/>
      <c r="FL167" s="56"/>
      <c r="FM167" s="56"/>
      <c r="FN167" s="56"/>
      <c r="FO167" s="56"/>
      <c r="FP167" s="56"/>
      <c r="FQ167" s="56"/>
      <c r="FR167" s="56"/>
      <c r="FS167" s="56"/>
      <c r="FT167" s="56"/>
      <c r="FU167" s="56"/>
      <c r="FV167" s="56"/>
      <c r="FW167" s="56"/>
      <c r="FX167" s="56"/>
      <c r="FY167" s="56"/>
      <c r="FZ167" s="56"/>
      <c r="GA167" s="56"/>
      <c r="GB167" s="56"/>
      <c r="GC167" s="56"/>
      <c r="GD167" s="56"/>
      <c r="GE167" s="56"/>
      <c r="GF167" s="56"/>
      <c r="GG167" s="56"/>
      <c r="GH167" s="56"/>
      <c r="GI167" s="56"/>
      <c r="GJ167" s="56"/>
      <c r="GK167" s="56"/>
      <c r="GL167" s="56"/>
      <c r="GM167" s="56"/>
      <c r="GN167" s="56"/>
      <c r="GO167" s="56"/>
      <c r="GP167" s="56"/>
      <c r="GQ167" s="56"/>
      <c r="GR167" s="56"/>
      <c r="GS167" s="56"/>
      <c r="GT167" s="56"/>
      <c r="GU167" s="56"/>
      <c r="GV167" s="56"/>
      <c r="GW167" s="56"/>
      <c r="GX167" s="56"/>
      <c r="GY167" s="56"/>
      <c r="GZ167" s="56"/>
      <c r="HA167" s="56"/>
      <c r="HB167" s="56"/>
      <c r="HC167" s="56"/>
      <c r="HD167" s="56"/>
      <c r="HE167" s="56"/>
      <c r="HF167" s="56"/>
      <c r="HG167" s="56"/>
      <c r="HH167" s="56"/>
      <c r="HI167" s="56"/>
      <c r="HJ167" s="56"/>
      <c r="HK167" s="56"/>
      <c r="HL167" s="56"/>
      <c r="HM167" s="56"/>
      <c r="HN167" s="56"/>
      <c r="HO167" s="56"/>
      <c r="HP167" s="56"/>
      <c r="HQ167" s="56"/>
      <c r="HR167" s="56"/>
      <c r="HS167" s="56"/>
      <c r="HT167" s="56"/>
      <c r="HU167" s="56"/>
      <c r="HV167" s="56"/>
      <c r="HW167" s="56"/>
      <c r="HX167" s="56"/>
      <c r="HY167" s="56"/>
      <c r="HZ167" s="56"/>
      <c r="IA167" s="56"/>
      <c r="IB167" s="56"/>
      <c r="IC167" s="56"/>
      <c r="ID167" s="56"/>
      <c r="IE167" s="56"/>
      <c r="IF167" s="56"/>
      <c r="IG167" s="56"/>
      <c r="IH167" s="56"/>
      <c r="II167" s="56"/>
      <c r="IJ167" s="56"/>
      <c r="IK167" s="56"/>
      <c r="IL167" s="56"/>
      <c r="IM167" s="56"/>
      <c r="IN167" s="56"/>
    </row>
    <row r="168" spans="1:254" ht="30">
      <c r="A168" s="52"/>
      <c r="B168" s="82" t="s">
        <v>401</v>
      </c>
      <c r="C168" s="108">
        <f t="shared" ref="C168:H168" si="60">C169+C170</f>
        <v>0</v>
      </c>
      <c r="D168" s="108">
        <f t="shared" si="60"/>
        <v>0</v>
      </c>
      <c r="E168" s="108">
        <f t="shared" si="60"/>
        <v>0</v>
      </c>
      <c r="F168" s="108">
        <f t="shared" si="60"/>
        <v>0</v>
      </c>
      <c r="G168" s="108">
        <f t="shared" si="60"/>
        <v>0</v>
      </c>
      <c r="H168" s="108">
        <f t="shared" si="60"/>
        <v>0</v>
      </c>
      <c r="I168" s="55"/>
      <c r="J168" s="55"/>
      <c r="K168" s="55"/>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c r="BI168" s="56"/>
      <c r="BJ168" s="56"/>
      <c r="BK168" s="56"/>
      <c r="BL168" s="56"/>
      <c r="BM168" s="56"/>
      <c r="BN168" s="56"/>
      <c r="BO168" s="56"/>
      <c r="BP168" s="56"/>
      <c r="BQ168" s="56"/>
      <c r="BR168" s="56"/>
      <c r="BS168" s="56"/>
      <c r="BT168" s="56"/>
      <c r="BU168" s="56"/>
      <c r="BV168" s="56"/>
      <c r="BW168" s="56"/>
      <c r="BX168" s="56"/>
      <c r="BY168" s="56"/>
      <c r="BZ168" s="56"/>
      <c r="CA168" s="56"/>
      <c r="CB168" s="56"/>
      <c r="CC168" s="56"/>
      <c r="CD168" s="56"/>
      <c r="CE168" s="56"/>
      <c r="CF168" s="56"/>
      <c r="CG168" s="56"/>
      <c r="CH168" s="56"/>
      <c r="CI168" s="56"/>
      <c r="CJ168" s="56"/>
      <c r="CK168" s="56"/>
      <c r="CL168" s="56"/>
      <c r="CM168" s="56"/>
      <c r="CN168" s="56"/>
      <c r="CO168" s="56"/>
      <c r="CP168" s="56"/>
      <c r="CQ168" s="56"/>
      <c r="CR168" s="56"/>
      <c r="CS168" s="56"/>
      <c r="CT168" s="56"/>
      <c r="CU168" s="56"/>
      <c r="CV168" s="56"/>
      <c r="CW168" s="56"/>
      <c r="CX168" s="56"/>
      <c r="CY168" s="56"/>
      <c r="CZ168" s="56"/>
      <c r="DA168" s="56"/>
      <c r="DB168" s="56"/>
      <c r="DC168" s="56"/>
      <c r="DD168" s="56"/>
      <c r="DE168" s="56"/>
      <c r="DF168" s="56"/>
      <c r="DG168" s="56"/>
      <c r="DH168" s="56"/>
      <c r="DI168" s="56"/>
      <c r="DJ168" s="56"/>
      <c r="DK168" s="56"/>
      <c r="DL168" s="56"/>
      <c r="DM168" s="56"/>
      <c r="DN168" s="56"/>
      <c r="DO168" s="56"/>
      <c r="DP168" s="56"/>
      <c r="DQ168" s="56"/>
      <c r="DR168" s="56"/>
      <c r="DS168" s="56"/>
      <c r="DT168" s="56"/>
      <c r="DU168" s="56"/>
      <c r="DV168" s="56"/>
      <c r="DW168" s="56"/>
      <c r="DX168" s="56"/>
      <c r="DY168" s="56"/>
      <c r="DZ168" s="56"/>
      <c r="EA168" s="56"/>
      <c r="EB168" s="56"/>
      <c r="EC168" s="56"/>
      <c r="ED168" s="56"/>
      <c r="EE168" s="56"/>
      <c r="EF168" s="56"/>
      <c r="EG168" s="56"/>
      <c r="EH168" s="56"/>
      <c r="EI168" s="56"/>
      <c r="EJ168" s="56"/>
      <c r="EK168" s="56"/>
      <c r="EL168" s="56"/>
      <c r="EM168" s="56"/>
      <c r="EN168" s="56"/>
      <c r="EO168" s="56"/>
      <c r="EP168" s="56"/>
      <c r="EQ168" s="56"/>
      <c r="ER168" s="56"/>
      <c r="ES168" s="56"/>
      <c r="ET168" s="56"/>
      <c r="EU168" s="56"/>
      <c r="EV168" s="56"/>
      <c r="EW168" s="56"/>
      <c r="EX168" s="56"/>
      <c r="EY168" s="56"/>
      <c r="EZ168" s="56"/>
      <c r="FA168" s="56"/>
      <c r="FB168" s="56"/>
      <c r="FC168" s="56"/>
      <c r="FD168" s="56"/>
      <c r="FE168" s="56"/>
      <c r="FF168" s="56"/>
      <c r="FG168" s="56"/>
      <c r="FH168" s="56"/>
      <c r="FI168" s="56"/>
      <c r="FJ168" s="56"/>
      <c r="FK168" s="56"/>
      <c r="FL168" s="56"/>
      <c r="FM168" s="56"/>
      <c r="FN168" s="56"/>
      <c r="FO168" s="56"/>
      <c r="FP168" s="56"/>
      <c r="FQ168" s="56"/>
      <c r="FR168" s="56"/>
      <c r="FS168" s="56"/>
      <c r="FT168" s="56"/>
      <c r="FU168" s="56"/>
      <c r="FV168" s="56"/>
      <c r="FW168" s="56"/>
      <c r="FX168" s="56"/>
      <c r="FY168" s="56"/>
      <c r="FZ168" s="56"/>
      <c r="GA168" s="56"/>
      <c r="GB168" s="56"/>
      <c r="GC168" s="56"/>
      <c r="GD168" s="56"/>
      <c r="GE168" s="56"/>
      <c r="GF168" s="56"/>
      <c r="GG168" s="56"/>
      <c r="GH168" s="56"/>
      <c r="GI168" s="56"/>
      <c r="GJ168" s="56"/>
      <c r="GK168" s="56"/>
      <c r="GL168" s="56"/>
      <c r="GM168" s="56"/>
      <c r="GN168" s="56"/>
      <c r="GO168" s="56"/>
      <c r="GP168" s="56"/>
      <c r="GQ168" s="56"/>
      <c r="GR168" s="56"/>
      <c r="GS168" s="56"/>
      <c r="GT168" s="56"/>
      <c r="GU168" s="56"/>
      <c r="GV168" s="56"/>
      <c r="GW168" s="56"/>
      <c r="GX168" s="56"/>
      <c r="GY168" s="56"/>
      <c r="GZ168" s="56"/>
      <c r="HA168" s="56"/>
      <c r="HB168" s="56"/>
      <c r="HC168" s="56"/>
      <c r="HD168" s="56"/>
      <c r="HE168" s="56"/>
      <c r="HF168" s="56"/>
      <c r="HG168" s="56"/>
      <c r="HH168" s="56"/>
      <c r="HI168" s="56"/>
      <c r="HJ168" s="56"/>
      <c r="HK168" s="56"/>
      <c r="HL168" s="56"/>
      <c r="HM168" s="56"/>
      <c r="HN168" s="56"/>
      <c r="HO168" s="56"/>
      <c r="HP168" s="56"/>
      <c r="HQ168" s="56"/>
      <c r="HR168" s="56"/>
      <c r="HS168" s="56"/>
      <c r="HT168" s="56"/>
      <c r="HU168" s="56"/>
      <c r="HV168" s="56"/>
      <c r="HW168" s="56"/>
      <c r="HX168" s="56"/>
      <c r="HY168" s="56"/>
      <c r="HZ168" s="56"/>
      <c r="IA168" s="56"/>
      <c r="IB168" s="56"/>
      <c r="IC168" s="56"/>
      <c r="ID168" s="56"/>
      <c r="IE168" s="56"/>
      <c r="IF168" s="56"/>
      <c r="IG168" s="56"/>
      <c r="IH168" s="56"/>
      <c r="II168" s="56"/>
      <c r="IJ168" s="56"/>
      <c r="IK168" s="56"/>
      <c r="IL168" s="56"/>
      <c r="IM168" s="56"/>
      <c r="IN168" s="56"/>
    </row>
    <row r="169" spans="1:254">
      <c r="A169" s="52"/>
      <c r="B169" s="82" t="s">
        <v>363</v>
      </c>
      <c r="C169" s="108"/>
      <c r="D169" s="54"/>
      <c r="E169" s="54"/>
      <c r="F169" s="54"/>
      <c r="G169" s="62"/>
      <c r="H169" s="62"/>
      <c r="I169" s="55"/>
      <c r="J169" s="55"/>
      <c r="K169" s="55"/>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c r="AS169" s="56"/>
      <c r="AT169" s="56"/>
      <c r="AU169" s="56"/>
      <c r="AV169" s="56"/>
      <c r="AW169" s="56"/>
      <c r="AX169" s="56"/>
      <c r="AY169" s="56"/>
      <c r="AZ169" s="56"/>
      <c r="BA169" s="56"/>
      <c r="BB169" s="56"/>
      <c r="BC169" s="56"/>
      <c r="BD169" s="56"/>
      <c r="BE169" s="56"/>
      <c r="BF169" s="56"/>
      <c r="BG169" s="56"/>
      <c r="BH169" s="56"/>
      <c r="BI169" s="56"/>
      <c r="BJ169" s="56"/>
      <c r="BK169" s="56"/>
      <c r="BL169" s="56"/>
      <c r="BM169" s="56"/>
      <c r="BN169" s="56"/>
      <c r="BO169" s="56"/>
      <c r="BP169" s="56"/>
      <c r="BQ169" s="56"/>
      <c r="BR169" s="56"/>
      <c r="BS169" s="56"/>
      <c r="BT169" s="56"/>
      <c r="BU169" s="56"/>
      <c r="BV169" s="56"/>
      <c r="BW169" s="56"/>
      <c r="BX169" s="56"/>
      <c r="BY169" s="56"/>
      <c r="BZ169" s="56"/>
      <c r="CA169" s="56"/>
      <c r="CB169" s="56"/>
      <c r="CC169" s="56"/>
      <c r="CD169" s="56"/>
      <c r="CE169" s="56"/>
      <c r="CF169" s="56"/>
      <c r="CG169" s="56"/>
      <c r="CH169" s="56"/>
      <c r="CI169" s="56"/>
      <c r="CJ169" s="56"/>
      <c r="CK169" s="56"/>
      <c r="CL169" s="56"/>
      <c r="CM169" s="56"/>
      <c r="CN169" s="56"/>
      <c r="CO169" s="56"/>
      <c r="CP169" s="56"/>
      <c r="CQ169" s="56"/>
      <c r="CR169" s="56"/>
      <c r="CS169" s="56"/>
      <c r="CT169" s="56"/>
      <c r="CU169" s="56"/>
      <c r="CV169" s="56"/>
      <c r="CW169" s="56"/>
      <c r="CX169" s="56"/>
      <c r="CY169" s="56"/>
      <c r="CZ169" s="56"/>
      <c r="DA169" s="56"/>
      <c r="DB169" s="56"/>
      <c r="DC169" s="56"/>
      <c r="DD169" s="56"/>
      <c r="DE169" s="56"/>
      <c r="DF169" s="56"/>
      <c r="DG169" s="56"/>
      <c r="DH169" s="56"/>
      <c r="DI169" s="56"/>
      <c r="DJ169" s="56"/>
      <c r="DK169" s="56"/>
      <c r="DL169" s="56"/>
      <c r="DM169" s="56"/>
      <c r="DN169" s="56"/>
      <c r="DO169" s="56"/>
      <c r="DP169" s="56"/>
      <c r="DQ169" s="56"/>
      <c r="DR169" s="56"/>
      <c r="DS169" s="56"/>
      <c r="DT169" s="56"/>
      <c r="DU169" s="56"/>
      <c r="DV169" s="56"/>
      <c r="DW169" s="56"/>
      <c r="DX169" s="56"/>
      <c r="DY169" s="56"/>
      <c r="DZ169" s="56"/>
      <c r="EA169" s="56"/>
      <c r="EB169" s="56"/>
      <c r="EC169" s="56"/>
      <c r="ED169" s="56"/>
      <c r="EE169" s="56"/>
      <c r="EF169" s="56"/>
      <c r="EG169" s="56"/>
      <c r="EH169" s="56"/>
      <c r="EI169" s="56"/>
      <c r="EJ169" s="56"/>
      <c r="EK169" s="56"/>
      <c r="EL169" s="56"/>
      <c r="EM169" s="56"/>
      <c r="EN169" s="56"/>
      <c r="EO169" s="56"/>
      <c r="EP169" s="56"/>
      <c r="EQ169" s="56"/>
      <c r="ER169" s="56"/>
      <c r="ES169" s="56"/>
      <c r="ET169" s="56"/>
      <c r="EU169" s="56"/>
      <c r="EV169" s="56"/>
      <c r="EW169" s="56"/>
      <c r="EX169" s="56"/>
      <c r="EY169" s="56"/>
      <c r="EZ169" s="56"/>
      <c r="FA169" s="56"/>
      <c r="FB169" s="56"/>
      <c r="FC169" s="56"/>
      <c r="FD169" s="56"/>
      <c r="FE169" s="56"/>
      <c r="FF169" s="56"/>
      <c r="FG169" s="56"/>
      <c r="FH169" s="56"/>
      <c r="FI169" s="56"/>
      <c r="FJ169" s="56"/>
      <c r="FK169" s="56"/>
      <c r="FL169" s="56"/>
      <c r="FM169" s="56"/>
      <c r="FN169" s="56"/>
      <c r="FO169" s="56"/>
      <c r="FP169" s="56"/>
      <c r="FQ169" s="56"/>
      <c r="FR169" s="56"/>
      <c r="FS169" s="56"/>
      <c r="FT169" s="56"/>
      <c r="FU169" s="56"/>
      <c r="FV169" s="56"/>
      <c r="FW169" s="56"/>
      <c r="FX169" s="56"/>
      <c r="FY169" s="56"/>
      <c r="FZ169" s="56"/>
      <c r="GA169" s="56"/>
      <c r="GB169" s="56"/>
      <c r="GC169" s="56"/>
      <c r="GD169" s="56"/>
      <c r="GE169" s="56"/>
      <c r="GF169" s="56"/>
      <c r="GG169" s="56"/>
      <c r="GH169" s="56"/>
      <c r="GI169" s="56"/>
      <c r="GJ169" s="56"/>
      <c r="GK169" s="56"/>
      <c r="GL169" s="56"/>
      <c r="GM169" s="56"/>
      <c r="GN169" s="56"/>
      <c r="GO169" s="56"/>
      <c r="GP169" s="56"/>
      <c r="GQ169" s="56"/>
      <c r="GR169" s="56"/>
      <c r="GS169" s="56"/>
      <c r="GT169" s="56"/>
      <c r="GU169" s="56"/>
      <c r="GV169" s="56"/>
      <c r="GW169" s="56"/>
      <c r="GX169" s="56"/>
      <c r="GY169" s="56"/>
      <c r="GZ169" s="56"/>
      <c r="HA169" s="56"/>
      <c r="HB169" s="56"/>
      <c r="HC169" s="56"/>
      <c r="HD169" s="56"/>
      <c r="HE169" s="56"/>
      <c r="HF169" s="56"/>
      <c r="HG169" s="56"/>
      <c r="HH169" s="56"/>
      <c r="HI169" s="56"/>
      <c r="HJ169" s="56"/>
      <c r="HK169" s="56"/>
      <c r="HL169" s="56"/>
      <c r="HM169" s="56"/>
      <c r="HN169" s="56"/>
      <c r="HO169" s="56"/>
      <c r="HP169" s="56"/>
      <c r="HQ169" s="56"/>
      <c r="HR169" s="56"/>
      <c r="HS169" s="56"/>
      <c r="HT169" s="56"/>
      <c r="HU169" s="56"/>
      <c r="HV169" s="56"/>
      <c r="HW169" s="56"/>
      <c r="HX169" s="56"/>
      <c r="HY169" s="56"/>
      <c r="HZ169" s="56"/>
      <c r="IA169" s="56"/>
      <c r="IB169" s="56"/>
      <c r="IC169" s="56"/>
      <c r="ID169" s="56"/>
      <c r="IE169" s="56"/>
      <c r="IF169" s="56"/>
      <c r="IG169" s="56"/>
      <c r="IH169" s="56"/>
      <c r="II169" s="56"/>
      <c r="IJ169" s="56"/>
      <c r="IK169" s="56"/>
      <c r="IL169" s="56"/>
      <c r="IM169" s="56"/>
      <c r="IN169" s="56"/>
    </row>
    <row r="170" spans="1:254" ht="60">
      <c r="A170" s="59"/>
      <c r="B170" s="82" t="s">
        <v>365</v>
      </c>
      <c r="C170" s="108"/>
      <c r="D170" s="54"/>
      <c r="E170" s="54"/>
      <c r="F170" s="54"/>
      <c r="G170" s="62"/>
      <c r="H170" s="62"/>
      <c r="I170" s="55"/>
      <c r="J170" s="55"/>
      <c r="K170" s="55"/>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6"/>
      <c r="BE170" s="56"/>
      <c r="BF170" s="56"/>
      <c r="BG170" s="56"/>
      <c r="BH170" s="56"/>
      <c r="BI170" s="56"/>
      <c r="BJ170" s="56"/>
      <c r="BK170" s="56"/>
      <c r="BL170" s="56"/>
      <c r="BM170" s="56"/>
      <c r="BN170" s="56"/>
      <c r="BO170" s="56"/>
      <c r="BP170" s="56"/>
      <c r="BQ170" s="56"/>
      <c r="BR170" s="56"/>
      <c r="BS170" s="56"/>
      <c r="BT170" s="56"/>
      <c r="BU170" s="56"/>
      <c r="BV170" s="56"/>
      <c r="BW170" s="56"/>
      <c r="BX170" s="56"/>
      <c r="BY170" s="56"/>
      <c r="BZ170" s="56"/>
      <c r="CA170" s="56"/>
      <c r="CB170" s="56"/>
      <c r="CC170" s="56"/>
      <c r="CD170" s="56"/>
      <c r="CE170" s="56"/>
      <c r="CF170" s="56"/>
      <c r="CG170" s="56"/>
      <c r="CH170" s="56"/>
      <c r="CI170" s="56"/>
      <c r="CJ170" s="56"/>
      <c r="CK170" s="56"/>
      <c r="CL170" s="56"/>
      <c r="CM170" s="56"/>
      <c r="CN170" s="56"/>
      <c r="CO170" s="56"/>
      <c r="CP170" s="56"/>
      <c r="CQ170" s="56"/>
      <c r="CR170" s="56"/>
      <c r="CS170" s="56"/>
      <c r="CT170" s="56"/>
      <c r="CU170" s="56"/>
      <c r="CV170" s="56"/>
      <c r="CW170" s="56"/>
      <c r="CX170" s="56"/>
      <c r="CY170" s="56"/>
      <c r="CZ170" s="56"/>
      <c r="DA170" s="56"/>
      <c r="DB170" s="56"/>
      <c r="DC170" s="56"/>
      <c r="DD170" s="56"/>
      <c r="DE170" s="56"/>
      <c r="DF170" s="56"/>
      <c r="DG170" s="56"/>
      <c r="DH170" s="56"/>
      <c r="DI170" s="56"/>
      <c r="DJ170" s="56"/>
      <c r="DK170" s="56"/>
      <c r="DL170" s="56"/>
      <c r="DM170" s="56"/>
      <c r="DN170" s="56"/>
      <c r="DO170" s="56"/>
      <c r="DP170" s="56"/>
      <c r="DQ170" s="56"/>
      <c r="DR170" s="56"/>
      <c r="DS170" s="56"/>
      <c r="DT170" s="56"/>
      <c r="DU170" s="56"/>
      <c r="DV170" s="56"/>
      <c r="DW170" s="56"/>
      <c r="DX170" s="56"/>
      <c r="DY170" s="56"/>
      <c r="DZ170" s="56"/>
      <c r="EA170" s="56"/>
      <c r="EB170" s="56"/>
      <c r="EC170" s="56"/>
      <c r="ED170" s="56"/>
      <c r="EE170" s="56"/>
      <c r="EF170" s="56"/>
      <c r="EG170" s="56"/>
      <c r="EH170" s="56"/>
      <c r="EI170" s="56"/>
      <c r="EJ170" s="56"/>
      <c r="EK170" s="56"/>
      <c r="EL170" s="56"/>
      <c r="EM170" s="56"/>
      <c r="EN170" s="56"/>
      <c r="EO170" s="56"/>
      <c r="EP170" s="56"/>
      <c r="EQ170" s="56"/>
      <c r="ER170" s="56"/>
      <c r="ES170" s="56"/>
      <c r="ET170" s="56"/>
      <c r="EU170" s="56"/>
      <c r="EV170" s="56"/>
      <c r="EW170" s="56"/>
      <c r="EX170" s="56"/>
      <c r="EY170" s="56"/>
      <c r="EZ170" s="56"/>
      <c r="FA170" s="56"/>
      <c r="FB170" s="56"/>
      <c r="FC170" s="56"/>
      <c r="FD170" s="56"/>
      <c r="FE170" s="56"/>
      <c r="FF170" s="56"/>
      <c r="FG170" s="56"/>
      <c r="FH170" s="56"/>
      <c r="FI170" s="56"/>
      <c r="FJ170" s="56"/>
      <c r="FK170" s="56"/>
      <c r="FL170" s="56"/>
      <c r="FM170" s="56"/>
      <c r="FN170" s="56"/>
      <c r="FO170" s="56"/>
      <c r="FP170" s="56"/>
      <c r="FQ170" s="56"/>
      <c r="FR170" s="56"/>
      <c r="FS170" s="56"/>
      <c r="FT170" s="56"/>
      <c r="FU170" s="56"/>
      <c r="FV170" s="56"/>
      <c r="FW170" s="56"/>
      <c r="FX170" s="56"/>
      <c r="FY170" s="56"/>
      <c r="FZ170" s="56"/>
      <c r="GA170" s="56"/>
      <c r="GB170" s="56"/>
      <c r="GC170" s="56"/>
      <c r="GD170" s="56"/>
      <c r="GE170" s="56"/>
      <c r="GF170" s="56"/>
      <c r="GG170" s="56"/>
      <c r="GH170" s="56"/>
      <c r="GI170" s="56"/>
      <c r="GJ170" s="56"/>
      <c r="GK170" s="56"/>
      <c r="GL170" s="56"/>
      <c r="GM170" s="56"/>
      <c r="GN170" s="56"/>
      <c r="GO170" s="56"/>
      <c r="GP170" s="56"/>
      <c r="GQ170" s="56"/>
      <c r="GR170" s="56"/>
      <c r="GS170" s="56"/>
      <c r="GT170" s="56"/>
      <c r="GU170" s="56"/>
      <c r="GV170" s="56"/>
      <c r="GW170" s="56"/>
      <c r="GX170" s="56"/>
      <c r="GY170" s="56"/>
      <c r="GZ170" s="56"/>
      <c r="HA170" s="56"/>
      <c r="HB170" s="56"/>
      <c r="HC170" s="56"/>
      <c r="HD170" s="56"/>
      <c r="HE170" s="56"/>
      <c r="HF170" s="56"/>
      <c r="HG170" s="56"/>
      <c r="HH170" s="56"/>
      <c r="HI170" s="56"/>
      <c r="HJ170" s="56"/>
      <c r="HK170" s="56"/>
      <c r="HL170" s="56"/>
      <c r="HM170" s="56"/>
      <c r="HN170" s="56"/>
      <c r="HO170" s="56"/>
      <c r="HP170" s="56"/>
      <c r="HQ170" s="56"/>
      <c r="HR170" s="56"/>
      <c r="HS170" s="56"/>
      <c r="HT170" s="56"/>
      <c r="HU170" s="56"/>
      <c r="HV170" s="56"/>
      <c r="HW170" s="56"/>
      <c r="HX170" s="56"/>
      <c r="HY170" s="56"/>
      <c r="HZ170" s="56"/>
      <c r="IA170" s="56"/>
      <c r="IB170" s="56"/>
      <c r="IC170" s="56"/>
      <c r="ID170" s="56"/>
      <c r="IE170" s="56"/>
      <c r="IF170" s="56"/>
      <c r="IG170" s="56"/>
      <c r="IH170" s="56"/>
      <c r="II170" s="56"/>
      <c r="IJ170" s="56"/>
      <c r="IK170" s="56"/>
      <c r="IL170" s="56"/>
      <c r="IM170" s="56"/>
      <c r="IN170" s="56"/>
    </row>
    <row r="171" spans="1:254" ht="30" customHeight="1">
      <c r="A171" s="59"/>
      <c r="B171" s="82" t="s">
        <v>402</v>
      </c>
      <c r="C171" s="108"/>
      <c r="D171" s="54"/>
      <c r="E171" s="54"/>
      <c r="F171" s="54"/>
      <c r="G171" s="62"/>
      <c r="H171" s="62"/>
      <c r="I171" s="55"/>
      <c r="J171" s="55"/>
      <c r="K171" s="55"/>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c r="AS171" s="56"/>
      <c r="AT171" s="56"/>
      <c r="AU171" s="56"/>
      <c r="AV171" s="56"/>
      <c r="AW171" s="56"/>
      <c r="AX171" s="56"/>
      <c r="AY171" s="56"/>
      <c r="AZ171" s="56"/>
      <c r="BA171" s="56"/>
      <c r="BB171" s="56"/>
      <c r="BC171" s="56"/>
      <c r="BD171" s="56"/>
      <c r="BE171" s="56"/>
      <c r="BF171" s="56"/>
      <c r="BG171" s="56"/>
      <c r="BH171" s="56"/>
      <c r="BI171" s="56"/>
      <c r="BJ171" s="56"/>
      <c r="BK171" s="56"/>
      <c r="BL171" s="56"/>
      <c r="BM171" s="56"/>
      <c r="BN171" s="56"/>
      <c r="BO171" s="56"/>
      <c r="BP171" s="56"/>
      <c r="BQ171" s="56"/>
      <c r="BR171" s="56"/>
      <c r="BS171" s="56"/>
      <c r="BT171" s="56"/>
      <c r="BU171" s="56"/>
      <c r="BV171" s="56"/>
      <c r="BW171" s="56"/>
      <c r="BX171" s="56"/>
      <c r="BY171" s="56"/>
      <c r="BZ171" s="56"/>
      <c r="CA171" s="56"/>
      <c r="CB171" s="56"/>
      <c r="CC171" s="56"/>
      <c r="CD171" s="56"/>
      <c r="CE171" s="56"/>
      <c r="CF171" s="56"/>
      <c r="CG171" s="56"/>
      <c r="CH171" s="56"/>
      <c r="CI171" s="56"/>
      <c r="CJ171" s="56"/>
      <c r="CK171" s="56"/>
      <c r="CL171" s="56"/>
      <c r="CM171" s="56"/>
      <c r="CN171" s="56"/>
      <c r="CO171" s="56"/>
      <c r="CP171" s="56"/>
      <c r="CQ171" s="56"/>
      <c r="CR171" s="56"/>
      <c r="CS171" s="56"/>
      <c r="CT171" s="56"/>
      <c r="CU171" s="56"/>
      <c r="CV171" s="56"/>
      <c r="CW171" s="56"/>
      <c r="CX171" s="56"/>
      <c r="CY171" s="56"/>
      <c r="CZ171" s="56"/>
      <c r="DA171" s="56"/>
      <c r="DB171" s="56"/>
      <c r="DC171" s="56"/>
      <c r="DD171" s="56"/>
      <c r="DE171" s="56"/>
      <c r="DF171" s="56"/>
      <c r="DG171" s="56"/>
      <c r="DH171" s="56"/>
      <c r="DI171" s="56"/>
      <c r="DJ171" s="56"/>
      <c r="DK171" s="56"/>
      <c r="DL171" s="56"/>
      <c r="DM171" s="56"/>
      <c r="DN171" s="56"/>
      <c r="DO171" s="56"/>
      <c r="DP171" s="56"/>
      <c r="DQ171" s="56"/>
      <c r="DR171" s="56"/>
      <c r="DS171" s="56"/>
      <c r="DT171" s="56"/>
      <c r="DU171" s="56"/>
      <c r="DV171" s="56"/>
      <c r="DW171" s="56"/>
      <c r="DX171" s="56"/>
      <c r="DY171" s="56"/>
      <c r="DZ171" s="56"/>
      <c r="EA171" s="56"/>
      <c r="EB171" s="56"/>
      <c r="EC171" s="56"/>
      <c r="ED171" s="56"/>
      <c r="EE171" s="56"/>
      <c r="EF171" s="56"/>
      <c r="EG171" s="56"/>
      <c r="EH171" s="56"/>
      <c r="EI171" s="56"/>
      <c r="EJ171" s="56"/>
      <c r="EK171" s="56"/>
      <c r="EL171" s="56"/>
      <c r="EM171" s="56"/>
      <c r="EN171" s="56"/>
      <c r="EO171" s="56"/>
      <c r="EP171" s="56"/>
      <c r="EQ171" s="56"/>
      <c r="ER171" s="56"/>
      <c r="ES171" s="56"/>
      <c r="ET171" s="56"/>
      <c r="EU171" s="56"/>
      <c r="EV171" s="56"/>
      <c r="EW171" s="56"/>
      <c r="EX171" s="56"/>
      <c r="EY171" s="56"/>
      <c r="EZ171" s="56"/>
      <c r="FA171" s="56"/>
      <c r="FB171" s="56"/>
      <c r="FC171" s="56"/>
      <c r="FD171" s="56"/>
      <c r="FE171" s="56"/>
      <c r="FF171" s="56"/>
      <c r="FG171" s="56"/>
      <c r="FH171" s="56"/>
      <c r="FI171" s="56"/>
      <c r="FJ171" s="56"/>
      <c r="FK171" s="56"/>
      <c r="FL171" s="56"/>
      <c r="FM171" s="56"/>
      <c r="FN171" s="56"/>
      <c r="FO171" s="56"/>
      <c r="FP171" s="56"/>
      <c r="FQ171" s="56"/>
      <c r="FR171" s="56"/>
      <c r="FS171" s="56"/>
      <c r="FT171" s="56"/>
      <c r="FU171" s="56"/>
      <c r="FV171" s="56"/>
      <c r="FW171" s="56"/>
      <c r="FX171" s="56"/>
      <c r="FY171" s="56"/>
      <c r="FZ171" s="56"/>
      <c r="GA171" s="56"/>
      <c r="GB171" s="56"/>
      <c r="GC171" s="56"/>
      <c r="GD171" s="56"/>
      <c r="GE171" s="56"/>
      <c r="GF171" s="56"/>
      <c r="GG171" s="56"/>
      <c r="GH171" s="56"/>
      <c r="GI171" s="56"/>
      <c r="GJ171" s="56"/>
      <c r="GK171" s="56"/>
      <c r="GL171" s="56"/>
      <c r="GM171" s="56"/>
      <c r="GN171" s="56"/>
      <c r="GO171" s="56"/>
      <c r="GP171" s="56"/>
      <c r="GQ171" s="56"/>
      <c r="GR171" s="56"/>
      <c r="GS171" s="56"/>
      <c r="GT171" s="56"/>
      <c r="GU171" s="56"/>
      <c r="GV171" s="56"/>
      <c r="GW171" s="56"/>
      <c r="GX171" s="56"/>
      <c r="GY171" s="56"/>
      <c r="GZ171" s="56"/>
      <c r="HA171" s="56"/>
      <c r="HB171" s="56"/>
      <c r="HC171" s="56"/>
      <c r="HD171" s="56"/>
      <c r="HE171" s="56"/>
      <c r="HF171" s="56"/>
      <c r="HG171" s="56"/>
      <c r="HH171" s="56"/>
      <c r="HI171" s="56"/>
      <c r="HJ171" s="56"/>
      <c r="HK171" s="56"/>
      <c r="HL171" s="56"/>
      <c r="HM171" s="56"/>
      <c r="HN171" s="56"/>
      <c r="HO171" s="56"/>
      <c r="HP171" s="56"/>
      <c r="HQ171" s="56"/>
      <c r="HR171" s="56"/>
      <c r="HS171" s="56"/>
      <c r="HT171" s="56"/>
      <c r="HU171" s="56"/>
      <c r="HV171" s="56"/>
      <c r="HW171" s="56"/>
      <c r="HX171" s="56"/>
      <c r="HY171" s="56"/>
      <c r="HZ171" s="56"/>
      <c r="IA171" s="56"/>
      <c r="IB171" s="56"/>
      <c r="IC171" s="56"/>
      <c r="ID171" s="56"/>
      <c r="IE171" s="56"/>
      <c r="IF171" s="56"/>
      <c r="IG171" s="56"/>
      <c r="IH171" s="56"/>
      <c r="II171" s="56"/>
      <c r="IJ171" s="56"/>
      <c r="IK171" s="56"/>
      <c r="IL171" s="56"/>
      <c r="IM171" s="56"/>
      <c r="IN171" s="56"/>
    </row>
    <row r="172" spans="1:254" ht="16.5" customHeight="1">
      <c r="A172" s="59"/>
      <c r="B172" s="63" t="s">
        <v>356</v>
      </c>
      <c r="C172" s="108"/>
      <c r="D172" s="54"/>
      <c r="E172" s="54"/>
      <c r="F172" s="54"/>
      <c r="G172" s="62"/>
      <c r="H172" s="62"/>
      <c r="I172" s="55"/>
      <c r="J172" s="55"/>
      <c r="K172" s="55"/>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c r="BD172" s="56"/>
      <c r="BE172" s="56"/>
      <c r="BF172" s="56"/>
      <c r="BG172" s="56"/>
      <c r="BH172" s="56"/>
      <c r="BI172" s="56"/>
      <c r="BJ172" s="56"/>
      <c r="BK172" s="56"/>
      <c r="BL172" s="56"/>
      <c r="BM172" s="56"/>
      <c r="BN172" s="56"/>
      <c r="BO172" s="56"/>
      <c r="BP172" s="56"/>
      <c r="BQ172" s="56"/>
      <c r="BR172" s="56"/>
      <c r="BS172" s="56"/>
      <c r="BT172" s="56"/>
      <c r="BU172" s="56"/>
      <c r="BV172" s="56"/>
      <c r="BW172" s="56"/>
      <c r="BX172" s="56"/>
      <c r="BY172" s="56"/>
      <c r="BZ172" s="56"/>
      <c r="CA172" s="56"/>
      <c r="CB172" s="56"/>
      <c r="CC172" s="56"/>
      <c r="CD172" s="56"/>
      <c r="CE172" s="56"/>
      <c r="CF172" s="56"/>
      <c r="CG172" s="56"/>
      <c r="CH172" s="56"/>
      <c r="CI172" s="56"/>
      <c r="CJ172" s="56"/>
      <c r="CK172" s="56"/>
      <c r="CL172" s="56"/>
      <c r="CM172" s="56"/>
      <c r="CN172" s="56"/>
      <c r="CO172" s="56"/>
      <c r="CP172" s="56"/>
      <c r="CQ172" s="56"/>
      <c r="CR172" s="56"/>
      <c r="CS172" s="56"/>
      <c r="CT172" s="56"/>
      <c r="CU172" s="56"/>
      <c r="CV172" s="56"/>
      <c r="CW172" s="56"/>
      <c r="CX172" s="56"/>
      <c r="CY172" s="56"/>
      <c r="CZ172" s="56"/>
      <c r="DA172" s="56"/>
      <c r="DB172" s="56"/>
      <c r="DC172" s="56"/>
      <c r="DD172" s="56"/>
      <c r="DE172" s="56"/>
      <c r="DF172" s="56"/>
      <c r="DG172" s="56"/>
      <c r="DH172" s="56"/>
      <c r="DI172" s="56"/>
      <c r="DJ172" s="56"/>
      <c r="DK172" s="56"/>
      <c r="DL172" s="56"/>
      <c r="DM172" s="56"/>
      <c r="DN172" s="56"/>
      <c r="DO172" s="56"/>
      <c r="DP172" s="56"/>
      <c r="DQ172" s="56"/>
      <c r="DR172" s="56"/>
      <c r="DS172" s="56"/>
      <c r="DT172" s="56"/>
      <c r="DU172" s="56"/>
      <c r="DV172" s="56"/>
      <c r="DW172" s="56"/>
      <c r="DX172" s="56"/>
      <c r="DY172" s="56"/>
      <c r="DZ172" s="56"/>
      <c r="EA172" s="56"/>
      <c r="EB172" s="56"/>
      <c r="EC172" s="56"/>
      <c r="ED172" s="56"/>
      <c r="EE172" s="56"/>
      <c r="EF172" s="56"/>
      <c r="EG172" s="56"/>
      <c r="EH172" s="56"/>
      <c r="EI172" s="56"/>
      <c r="EJ172" s="56"/>
      <c r="EK172" s="56"/>
      <c r="EL172" s="56"/>
      <c r="EM172" s="56"/>
      <c r="EN172" s="56"/>
      <c r="EO172" s="56"/>
      <c r="EP172" s="56"/>
      <c r="EQ172" s="56"/>
      <c r="ER172" s="56"/>
      <c r="ES172" s="56"/>
      <c r="ET172" s="56"/>
      <c r="EU172" s="56"/>
      <c r="EV172" s="56"/>
      <c r="EW172" s="56"/>
      <c r="EX172" s="56"/>
      <c r="EY172" s="56"/>
      <c r="EZ172" s="56"/>
      <c r="FA172" s="56"/>
      <c r="FB172" s="56"/>
      <c r="FC172" s="56"/>
      <c r="FD172" s="56"/>
      <c r="FE172" s="56"/>
      <c r="FF172" s="56"/>
      <c r="FG172" s="56"/>
      <c r="FH172" s="56"/>
      <c r="FI172" s="56"/>
      <c r="FJ172" s="56"/>
      <c r="FK172" s="56"/>
      <c r="FL172" s="56"/>
      <c r="FM172" s="56"/>
      <c r="FN172" s="56"/>
      <c r="FO172" s="56"/>
      <c r="FP172" s="56"/>
      <c r="FQ172" s="56"/>
      <c r="FR172" s="56"/>
      <c r="FS172" s="56"/>
      <c r="FT172" s="56"/>
      <c r="FU172" s="56"/>
      <c r="FV172" s="56"/>
      <c r="FW172" s="56"/>
      <c r="FX172" s="56"/>
      <c r="FY172" s="56"/>
      <c r="FZ172" s="56"/>
      <c r="GA172" s="56"/>
      <c r="GB172" s="56"/>
      <c r="GC172" s="56"/>
      <c r="GD172" s="56"/>
      <c r="GE172" s="56"/>
      <c r="GF172" s="56"/>
      <c r="GG172" s="56"/>
      <c r="GH172" s="56"/>
      <c r="GI172" s="56"/>
      <c r="GJ172" s="56"/>
      <c r="GK172" s="56"/>
      <c r="GL172" s="56"/>
      <c r="GM172" s="56"/>
      <c r="GN172" s="56"/>
      <c r="GO172" s="56"/>
      <c r="GP172" s="56"/>
      <c r="GQ172" s="56"/>
      <c r="GR172" s="56"/>
      <c r="GS172" s="56"/>
      <c r="GT172" s="56"/>
      <c r="GU172" s="56"/>
      <c r="GV172" s="56"/>
      <c r="GW172" s="56"/>
      <c r="GX172" s="56"/>
      <c r="GY172" s="56"/>
      <c r="GZ172" s="56"/>
      <c r="HA172" s="56"/>
      <c r="HB172" s="56"/>
      <c r="HC172" s="56"/>
      <c r="HD172" s="56"/>
      <c r="HE172" s="56"/>
      <c r="HF172" s="56"/>
      <c r="HG172" s="56"/>
      <c r="HH172" s="56"/>
      <c r="HI172" s="56"/>
      <c r="HJ172" s="56"/>
      <c r="HK172" s="56"/>
      <c r="HL172" s="56"/>
      <c r="HM172" s="56"/>
      <c r="HN172" s="56"/>
      <c r="HO172" s="56"/>
      <c r="HP172" s="56"/>
      <c r="HQ172" s="56"/>
      <c r="HR172" s="56"/>
      <c r="HS172" s="56"/>
      <c r="HT172" s="56"/>
      <c r="HU172" s="56"/>
      <c r="HV172" s="56"/>
      <c r="HW172" s="56"/>
      <c r="HX172" s="56"/>
      <c r="HY172" s="56"/>
      <c r="HZ172" s="56"/>
      <c r="IA172" s="56"/>
      <c r="IB172" s="56"/>
      <c r="IC172" s="56"/>
      <c r="ID172" s="56"/>
      <c r="IE172" s="56"/>
      <c r="IF172" s="56"/>
      <c r="IG172" s="56"/>
      <c r="IH172" s="56"/>
      <c r="II172" s="56"/>
      <c r="IJ172" s="56"/>
      <c r="IK172" s="56"/>
      <c r="IL172" s="56"/>
      <c r="IM172" s="56"/>
      <c r="IN172" s="56"/>
    </row>
    <row r="173" spans="1:254">
      <c r="A173" s="52" t="s">
        <v>403</v>
      </c>
      <c r="B173" s="63" t="s">
        <v>404</v>
      </c>
      <c r="C173" s="107">
        <f t="shared" ref="C173:H173" si="61">C174+C175</f>
        <v>0</v>
      </c>
      <c r="D173" s="107">
        <f t="shared" si="61"/>
        <v>14449790</v>
      </c>
      <c r="E173" s="107">
        <f t="shared" si="61"/>
        <v>14538250</v>
      </c>
      <c r="F173" s="107">
        <f t="shared" si="61"/>
        <v>10841220</v>
      </c>
      <c r="G173" s="107">
        <f t="shared" si="61"/>
        <v>10841164.140000001</v>
      </c>
      <c r="H173" s="107">
        <f t="shared" si="61"/>
        <v>1714426.14</v>
      </c>
      <c r="I173" s="55"/>
      <c r="J173" s="55"/>
      <c r="K173" s="55"/>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c r="AS173" s="56"/>
      <c r="AT173" s="56"/>
      <c r="AU173" s="56"/>
      <c r="AV173" s="56"/>
      <c r="AW173" s="56"/>
      <c r="AX173" s="56"/>
      <c r="AY173" s="56"/>
      <c r="AZ173" s="56"/>
      <c r="BA173" s="56"/>
      <c r="BB173" s="56"/>
      <c r="BC173" s="56"/>
      <c r="BD173" s="56"/>
      <c r="BE173" s="56"/>
      <c r="BF173" s="56"/>
      <c r="BG173" s="56"/>
      <c r="BH173" s="56"/>
      <c r="BI173" s="56"/>
      <c r="BJ173" s="56"/>
      <c r="BK173" s="56"/>
      <c r="BL173" s="56"/>
      <c r="BM173" s="56"/>
      <c r="BN173" s="56"/>
      <c r="BO173" s="56"/>
      <c r="BP173" s="56"/>
      <c r="BQ173" s="56"/>
      <c r="BR173" s="56"/>
      <c r="BS173" s="56"/>
      <c r="BT173" s="56"/>
      <c r="BU173" s="56"/>
      <c r="BV173" s="56"/>
      <c r="BW173" s="56"/>
      <c r="BX173" s="56"/>
      <c r="BY173" s="56"/>
      <c r="BZ173" s="56"/>
      <c r="CA173" s="56"/>
      <c r="CB173" s="56"/>
      <c r="CC173" s="56"/>
      <c r="CD173" s="56"/>
      <c r="CE173" s="56"/>
      <c r="CF173" s="56"/>
      <c r="CG173" s="56"/>
      <c r="CH173" s="56"/>
      <c r="CI173" s="56"/>
      <c r="CJ173" s="56"/>
      <c r="CK173" s="56"/>
      <c r="CL173" s="56"/>
      <c r="CM173" s="56"/>
      <c r="CN173" s="56"/>
      <c r="CO173" s="56"/>
      <c r="CP173" s="56"/>
      <c r="CQ173" s="56"/>
      <c r="CR173" s="56"/>
      <c r="CS173" s="56"/>
      <c r="CT173" s="56"/>
      <c r="CU173" s="56"/>
      <c r="CV173" s="56"/>
      <c r="CW173" s="56"/>
      <c r="CX173" s="56"/>
      <c r="CY173" s="56"/>
      <c r="CZ173" s="56"/>
      <c r="DA173" s="56"/>
      <c r="DB173" s="56"/>
      <c r="DC173" s="56"/>
      <c r="DD173" s="56"/>
      <c r="DE173" s="56"/>
      <c r="DF173" s="56"/>
      <c r="DG173" s="56"/>
      <c r="DH173" s="56"/>
      <c r="DI173" s="56"/>
      <c r="DJ173" s="56"/>
      <c r="DK173" s="56"/>
      <c r="DL173" s="56"/>
      <c r="DM173" s="56"/>
      <c r="DN173" s="56"/>
      <c r="DO173" s="56"/>
      <c r="DP173" s="56"/>
      <c r="DQ173" s="56"/>
      <c r="DR173" s="56"/>
      <c r="DS173" s="56"/>
      <c r="DT173" s="56"/>
      <c r="DU173" s="56"/>
      <c r="DV173" s="56"/>
      <c r="DW173" s="56"/>
      <c r="DX173" s="56"/>
      <c r="DY173" s="56"/>
      <c r="DZ173" s="56"/>
      <c r="EA173" s="56"/>
      <c r="EB173" s="56"/>
      <c r="EC173" s="56"/>
      <c r="ED173" s="56"/>
      <c r="EE173" s="56"/>
      <c r="EF173" s="56"/>
      <c r="EG173" s="56"/>
      <c r="EH173" s="56"/>
      <c r="EI173" s="56"/>
      <c r="EJ173" s="56"/>
      <c r="EK173" s="56"/>
      <c r="EL173" s="56"/>
      <c r="EM173" s="56"/>
      <c r="EN173" s="56"/>
      <c r="EO173" s="56"/>
      <c r="EP173" s="56"/>
      <c r="EQ173" s="56"/>
      <c r="ER173" s="56"/>
      <c r="ES173" s="56"/>
      <c r="ET173" s="56"/>
      <c r="EU173" s="56"/>
      <c r="EV173" s="56"/>
      <c r="EW173" s="56"/>
      <c r="EX173" s="56"/>
      <c r="EY173" s="56"/>
      <c r="EZ173" s="56"/>
      <c r="FA173" s="56"/>
      <c r="FB173" s="56"/>
      <c r="FC173" s="56"/>
      <c r="FD173" s="56"/>
      <c r="FE173" s="56"/>
      <c r="FF173" s="56"/>
      <c r="FG173" s="56"/>
      <c r="FH173" s="56"/>
      <c r="FI173" s="56"/>
      <c r="FJ173" s="56"/>
      <c r="FK173" s="56"/>
      <c r="FL173" s="56"/>
      <c r="FM173" s="56"/>
      <c r="FN173" s="56"/>
      <c r="FO173" s="56"/>
      <c r="FP173" s="56"/>
      <c r="FQ173" s="56"/>
      <c r="FR173" s="56"/>
      <c r="FS173" s="56"/>
      <c r="FT173" s="56"/>
      <c r="FU173" s="56"/>
      <c r="FV173" s="56"/>
      <c r="FW173" s="56"/>
      <c r="FX173" s="56"/>
      <c r="FY173" s="56"/>
      <c r="FZ173" s="56"/>
      <c r="GA173" s="56"/>
      <c r="GB173" s="56"/>
      <c r="GC173" s="56"/>
      <c r="GD173" s="56"/>
      <c r="GE173" s="56"/>
      <c r="GF173" s="56"/>
      <c r="GG173" s="56"/>
      <c r="GH173" s="56"/>
      <c r="GI173" s="56"/>
      <c r="GJ173" s="56"/>
      <c r="GK173" s="56"/>
      <c r="GL173" s="56"/>
      <c r="GM173" s="56"/>
      <c r="GN173" s="56"/>
      <c r="GO173" s="56"/>
      <c r="GP173" s="56"/>
      <c r="GQ173" s="56"/>
      <c r="GR173" s="56"/>
      <c r="GS173" s="56"/>
      <c r="GT173" s="56"/>
      <c r="GU173" s="56"/>
      <c r="GV173" s="56"/>
      <c r="GW173" s="56"/>
      <c r="GX173" s="56"/>
      <c r="GY173" s="56"/>
      <c r="GZ173" s="56"/>
      <c r="HA173" s="56"/>
      <c r="HB173" s="56"/>
      <c r="HC173" s="56"/>
      <c r="HD173" s="56"/>
      <c r="HE173" s="56"/>
      <c r="HF173" s="56"/>
      <c r="HG173" s="56"/>
      <c r="HH173" s="56"/>
      <c r="HI173" s="56"/>
      <c r="HJ173" s="56"/>
      <c r="HK173" s="56"/>
      <c r="HL173" s="56"/>
      <c r="HM173" s="56"/>
      <c r="HN173" s="56"/>
      <c r="HO173" s="56"/>
      <c r="HP173" s="56"/>
      <c r="HQ173" s="56"/>
      <c r="HR173" s="56"/>
      <c r="HS173" s="56"/>
      <c r="HT173" s="56"/>
      <c r="HU173" s="56"/>
      <c r="HV173" s="56"/>
      <c r="HW173" s="56"/>
      <c r="HX173" s="56"/>
      <c r="HY173" s="56"/>
      <c r="HZ173" s="56"/>
      <c r="IA173" s="56"/>
      <c r="IB173" s="56"/>
      <c r="IC173" s="56"/>
      <c r="ID173" s="56"/>
      <c r="IE173" s="56"/>
      <c r="IF173" s="56"/>
      <c r="IG173" s="56"/>
      <c r="IH173" s="56"/>
      <c r="II173" s="56"/>
      <c r="IJ173" s="56"/>
      <c r="IK173" s="56"/>
      <c r="IL173" s="56"/>
      <c r="IM173" s="56"/>
      <c r="IN173" s="56"/>
    </row>
    <row r="174" spans="1:254" ht="16.5" customHeight="1">
      <c r="A174" s="52"/>
      <c r="B174" s="63" t="s">
        <v>363</v>
      </c>
      <c r="C174" s="107"/>
      <c r="D174" s="107">
        <v>14408090</v>
      </c>
      <c r="E174" s="107">
        <v>14488210</v>
      </c>
      <c r="F174" s="107">
        <v>10791180</v>
      </c>
      <c r="G174" s="107">
        <v>10791166.140000001</v>
      </c>
      <c r="H174" s="107">
        <v>1714426.14</v>
      </c>
      <c r="I174" s="55"/>
      <c r="J174" s="55"/>
      <c r="K174" s="55"/>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c r="AR174" s="56"/>
      <c r="AS174" s="56"/>
      <c r="AT174" s="56"/>
      <c r="AU174" s="56"/>
      <c r="AV174" s="56"/>
      <c r="AW174" s="56"/>
      <c r="AX174" s="56"/>
      <c r="AY174" s="56"/>
      <c r="AZ174" s="56"/>
      <c r="BA174" s="56"/>
      <c r="BB174" s="56"/>
      <c r="BC174" s="56"/>
      <c r="BD174" s="56"/>
      <c r="BE174" s="56"/>
      <c r="BF174" s="56"/>
      <c r="BG174" s="56"/>
      <c r="BH174" s="56"/>
      <c r="BI174" s="56"/>
      <c r="BJ174" s="56"/>
      <c r="BK174" s="56"/>
      <c r="BL174" s="56"/>
      <c r="BM174" s="56"/>
      <c r="BN174" s="56"/>
      <c r="BO174" s="56"/>
      <c r="BP174" s="56"/>
      <c r="BQ174" s="56"/>
      <c r="BR174" s="56"/>
      <c r="BS174" s="56"/>
      <c r="BT174" s="56"/>
      <c r="BU174" s="56"/>
      <c r="BV174" s="56"/>
      <c r="BW174" s="56"/>
      <c r="BX174" s="56"/>
      <c r="BY174" s="56"/>
      <c r="BZ174" s="56"/>
      <c r="CA174" s="56"/>
      <c r="CB174" s="56"/>
      <c r="CC174" s="56"/>
      <c r="CD174" s="56"/>
      <c r="CE174" s="56"/>
      <c r="CF174" s="56"/>
      <c r="CG174" s="56"/>
      <c r="CH174" s="56"/>
      <c r="CI174" s="56"/>
      <c r="CJ174" s="56"/>
      <c r="CK174" s="56"/>
      <c r="CL174" s="56"/>
      <c r="CM174" s="56"/>
      <c r="CN174" s="56"/>
      <c r="CO174" s="56"/>
      <c r="CP174" s="56"/>
      <c r="CQ174" s="56"/>
      <c r="CR174" s="56"/>
      <c r="CS174" s="56"/>
      <c r="CT174" s="56"/>
      <c r="CU174" s="56"/>
      <c r="CV174" s="56"/>
      <c r="CW174" s="56"/>
      <c r="CX174" s="56"/>
      <c r="CY174" s="56"/>
      <c r="CZ174" s="56"/>
      <c r="DA174" s="56"/>
      <c r="DB174" s="56"/>
      <c r="DC174" s="56"/>
      <c r="DD174" s="56"/>
      <c r="DE174" s="56"/>
      <c r="DF174" s="56"/>
      <c r="DG174" s="56"/>
      <c r="DH174" s="56"/>
      <c r="DI174" s="56"/>
      <c r="DJ174" s="56"/>
      <c r="DK174" s="56"/>
      <c r="DL174" s="56"/>
      <c r="DM174" s="56"/>
      <c r="DN174" s="56"/>
      <c r="DO174" s="56"/>
      <c r="DP174" s="56"/>
      <c r="DQ174" s="56"/>
      <c r="DR174" s="56"/>
      <c r="DS174" s="56"/>
      <c r="DT174" s="56"/>
      <c r="DU174" s="56"/>
      <c r="DV174" s="56"/>
      <c r="DW174" s="56"/>
      <c r="DX174" s="56"/>
      <c r="DY174" s="56"/>
      <c r="DZ174" s="56"/>
      <c r="EA174" s="56"/>
      <c r="EB174" s="56"/>
      <c r="EC174" s="56"/>
      <c r="ED174" s="56"/>
      <c r="EE174" s="56"/>
      <c r="EF174" s="56"/>
      <c r="EG174" s="56"/>
      <c r="EH174" s="56"/>
      <c r="EI174" s="56"/>
      <c r="EJ174" s="56"/>
      <c r="EK174" s="56"/>
      <c r="EL174" s="56"/>
      <c r="EM174" s="56"/>
      <c r="EN174" s="56"/>
      <c r="EO174" s="56"/>
      <c r="EP174" s="56"/>
      <c r="EQ174" s="56"/>
      <c r="ER174" s="56"/>
      <c r="ES174" s="56"/>
      <c r="ET174" s="56"/>
      <c r="EU174" s="56"/>
      <c r="EV174" s="56"/>
      <c r="EW174" s="56"/>
      <c r="EX174" s="56"/>
      <c r="EY174" s="56"/>
      <c r="EZ174" s="56"/>
      <c r="FA174" s="56"/>
      <c r="FB174" s="56"/>
      <c r="FC174" s="56"/>
      <c r="FD174" s="56"/>
      <c r="FE174" s="56"/>
      <c r="FF174" s="56"/>
      <c r="FG174" s="56"/>
      <c r="FH174" s="56"/>
      <c r="FI174" s="56"/>
      <c r="FJ174" s="56"/>
      <c r="FK174" s="56"/>
      <c r="FL174" s="56"/>
      <c r="FM174" s="56"/>
      <c r="FN174" s="56"/>
      <c r="FO174" s="56"/>
      <c r="FP174" s="56"/>
      <c r="FQ174" s="56"/>
      <c r="FR174" s="56"/>
      <c r="FS174" s="56"/>
      <c r="FT174" s="56"/>
      <c r="FU174" s="56"/>
      <c r="FV174" s="56"/>
      <c r="FW174" s="56"/>
      <c r="FX174" s="56"/>
      <c r="FY174" s="56"/>
      <c r="FZ174" s="56"/>
      <c r="GA174" s="56"/>
      <c r="GB174" s="56"/>
      <c r="GC174" s="56"/>
      <c r="GD174" s="56"/>
      <c r="GE174" s="56"/>
      <c r="GF174" s="56"/>
      <c r="GG174" s="56"/>
      <c r="GH174" s="56"/>
      <c r="GI174" s="56"/>
      <c r="GJ174" s="56"/>
      <c r="GK174" s="56"/>
      <c r="GL174" s="56"/>
      <c r="GM174" s="56"/>
      <c r="GN174" s="56"/>
      <c r="GO174" s="56"/>
      <c r="GP174" s="56"/>
      <c r="GQ174" s="56"/>
      <c r="GR174" s="56"/>
      <c r="GS174" s="56"/>
      <c r="GT174" s="56"/>
      <c r="GU174" s="56"/>
      <c r="GV174" s="56"/>
      <c r="GW174" s="56"/>
      <c r="GX174" s="56"/>
      <c r="GY174" s="56"/>
      <c r="GZ174" s="56"/>
      <c r="HA174" s="56"/>
      <c r="HB174" s="56"/>
      <c r="HC174" s="56"/>
      <c r="HD174" s="56"/>
      <c r="HE174" s="56"/>
      <c r="HF174" s="56"/>
      <c r="HG174" s="56"/>
      <c r="HH174" s="56"/>
      <c r="HI174" s="56"/>
      <c r="HJ174" s="56"/>
      <c r="HK174" s="56"/>
      <c r="HL174" s="56"/>
      <c r="HM174" s="56"/>
      <c r="HN174" s="56"/>
      <c r="HO174" s="56"/>
      <c r="HP174" s="56"/>
      <c r="HQ174" s="56"/>
      <c r="HR174" s="56"/>
      <c r="HS174" s="56"/>
      <c r="HT174" s="56"/>
      <c r="HU174" s="56"/>
      <c r="HV174" s="56"/>
      <c r="HW174" s="56"/>
      <c r="HX174" s="56"/>
      <c r="HY174" s="56"/>
      <c r="HZ174" s="56"/>
      <c r="IA174" s="56"/>
      <c r="IB174" s="56"/>
      <c r="IC174" s="56"/>
      <c r="ID174" s="56"/>
      <c r="IE174" s="56"/>
      <c r="IF174" s="56"/>
      <c r="IG174" s="56"/>
      <c r="IH174" s="56"/>
      <c r="II174" s="56"/>
      <c r="IJ174" s="56"/>
      <c r="IK174" s="56"/>
      <c r="IL174" s="56"/>
      <c r="IM174" s="56"/>
      <c r="IN174" s="56"/>
    </row>
    <row r="175" spans="1:254" ht="60">
      <c r="A175" s="52"/>
      <c r="B175" s="63" t="s">
        <v>365</v>
      </c>
      <c r="C175" s="107"/>
      <c r="D175" s="107">
        <v>41700</v>
      </c>
      <c r="E175" s="107">
        <v>50040</v>
      </c>
      <c r="F175" s="107">
        <v>50040</v>
      </c>
      <c r="G175" s="107">
        <v>49998</v>
      </c>
      <c r="H175" s="107">
        <v>0</v>
      </c>
      <c r="I175" s="55"/>
      <c r="J175" s="55"/>
      <c r="K175" s="55"/>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6"/>
      <c r="AN175" s="56"/>
      <c r="AO175" s="56"/>
      <c r="AP175" s="56"/>
      <c r="AQ175" s="56"/>
      <c r="AR175" s="56"/>
      <c r="AS175" s="56"/>
      <c r="AT175" s="56"/>
      <c r="AU175" s="56"/>
      <c r="AV175" s="56"/>
      <c r="AW175" s="56"/>
      <c r="AX175" s="56"/>
      <c r="AY175" s="56"/>
      <c r="AZ175" s="56"/>
      <c r="BA175" s="56"/>
      <c r="BB175" s="56"/>
      <c r="BC175" s="56"/>
      <c r="BD175" s="56"/>
      <c r="BE175" s="56"/>
      <c r="BF175" s="56"/>
      <c r="BG175" s="56"/>
      <c r="BH175" s="56"/>
      <c r="BI175" s="56"/>
      <c r="BJ175" s="56"/>
      <c r="BK175" s="56"/>
      <c r="BL175" s="56"/>
      <c r="BM175" s="56"/>
      <c r="BN175" s="56"/>
      <c r="BO175" s="56"/>
      <c r="BP175" s="56"/>
      <c r="BQ175" s="56"/>
      <c r="BR175" s="56"/>
      <c r="BS175" s="56"/>
      <c r="BT175" s="56"/>
      <c r="BU175" s="56"/>
      <c r="BV175" s="56"/>
      <c r="BW175" s="56"/>
      <c r="BX175" s="56"/>
      <c r="BY175" s="56"/>
      <c r="BZ175" s="56"/>
      <c r="CA175" s="56"/>
      <c r="CB175" s="56"/>
      <c r="CC175" s="56"/>
      <c r="CD175" s="56"/>
      <c r="CE175" s="56"/>
      <c r="CF175" s="56"/>
      <c r="CG175" s="56"/>
      <c r="CH175" s="56"/>
      <c r="CI175" s="56"/>
      <c r="CJ175" s="56"/>
      <c r="CK175" s="56"/>
      <c r="CL175" s="56"/>
      <c r="CM175" s="56"/>
      <c r="CN175" s="56"/>
      <c r="CO175" s="56"/>
      <c r="CP175" s="56"/>
      <c r="CQ175" s="56"/>
      <c r="CR175" s="56"/>
      <c r="CS175" s="56"/>
      <c r="CT175" s="56"/>
      <c r="CU175" s="56"/>
      <c r="CV175" s="56"/>
      <c r="CW175" s="56"/>
      <c r="CX175" s="56"/>
      <c r="CY175" s="56"/>
      <c r="CZ175" s="56"/>
      <c r="DA175" s="56"/>
      <c r="DB175" s="56"/>
      <c r="DC175" s="56"/>
      <c r="DD175" s="56"/>
      <c r="DE175" s="56"/>
      <c r="DF175" s="56"/>
      <c r="DG175" s="56"/>
      <c r="DH175" s="56"/>
      <c r="DI175" s="56"/>
      <c r="DJ175" s="56"/>
      <c r="DK175" s="56"/>
      <c r="DL175" s="56"/>
      <c r="DM175" s="56"/>
      <c r="DN175" s="56"/>
      <c r="DO175" s="56"/>
      <c r="DP175" s="56"/>
      <c r="DQ175" s="56"/>
      <c r="DR175" s="56"/>
      <c r="DS175" s="56"/>
      <c r="DT175" s="56"/>
      <c r="DU175" s="56"/>
      <c r="DV175" s="56"/>
      <c r="DW175" s="56"/>
      <c r="DX175" s="56"/>
      <c r="DY175" s="56"/>
      <c r="DZ175" s="56"/>
      <c r="EA175" s="56"/>
      <c r="EB175" s="56"/>
      <c r="EC175" s="56"/>
      <c r="ED175" s="56"/>
      <c r="EE175" s="56"/>
      <c r="EF175" s="56"/>
      <c r="EG175" s="56"/>
      <c r="EH175" s="56"/>
      <c r="EI175" s="56"/>
      <c r="EJ175" s="56"/>
      <c r="EK175" s="56"/>
      <c r="EL175" s="56"/>
      <c r="EM175" s="56"/>
      <c r="EN175" s="56"/>
      <c r="EO175" s="56"/>
      <c r="EP175" s="56"/>
      <c r="EQ175" s="56"/>
      <c r="ER175" s="56"/>
      <c r="ES175" s="56"/>
      <c r="ET175" s="56"/>
      <c r="EU175" s="56"/>
      <c r="EV175" s="56"/>
      <c r="EW175" s="56"/>
      <c r="EX175" s="56"/>
      <c r="EY175" s="56"/>
      <c r="EZ175" s="56"/>
      <c r="FA175" s="56"/>
      <c r="FB175" s="56"/>
      <c r="FC175" s="56"/>
      <c r="FD175" s="56"/>
      <c r="FE175" s="56"/>
      <c r="FF175" s="56"/>
      <c r="FG175" s="56"/>
      <c r="FH175" s="56"/>
      <c r="FI175" s="56"/>
      <c r="FJ175" s="56"/>
      <c r="FK175" s="56"/>
      <c r="FL175" s="56"/>
      <c r="FM175" s="56"/>
      <c r="FN175" s="56"/>
      <c r="FO175" s="56"/>
      <c r="FP175" s="56"/>
      <c r="FQ175" s="56"/>
      <c r="FR175" s="56"/>
      <c r="FS175" s="56"/>
      <c r="FT175" s="56"/>
      <c r="FU175" s="56"/>
      <c r="FV175" s="56"/>
      <c r="FW175" s="56"/>
      <c r="FX175" s="56"/>
      <c r="FY175" s="56"/>
      <c r="FZ175" s="56"/>
      <c r="GA175" s="56"/>
      <c r="GB175" s="56"/>
      <c r="GC175" s="56"/>
      <c r="GD175" s="56"/>
      <c r="GE175" s="56"/>
      <c r="GF175" s="56"/>
      <c r="GG175" s="56"/>
      <c r="GH175" s="56"/>
      <c r="GI175" s="56"/>
      <c r="GJ175" s="56"/>
      <c r="GK175" s="56"/>
      <c r="GL175" s="56"/>
      <c r="GM175" s="56"/>
      <c r="GN175" s="56"/>
      <c r="GO175" s="56"/>
      <c r="GP175" s="56"/>
      <c r="GQ175" s="56"/>
      <c r="GR175" s="56"/>
      <c r="GS175" s="56"/>
      <c r="GT175" s="56"/>
      <c r="GU175" s="56"/>
      <c r="GV175" s="56"/>
      <c r="GW175" s="56"/>
      <c r="GX175" s="56"/>
      <c r="GY175" s="56"/>
      <c r="GZ175" s="56"/>
      <c r="HA175" s="56"/>
      <c r="HB175" s="56"/>
      <c r="HC175" s="56"/>
      <c r="HD175" s="56"/>
      <c r="HE175" s="56"/>
      <c r="HF175" s="56"/>
      <c r="HG175" s="56"/>
      <c r="HH175" s="56"/>
      <c r="HI175" s="56"/>
      <c r="HJ175" s="56"/>
      <c r="HK175" s="56"/>
      <c r="HL175" s="56"/>
      <c r="HM175" s="56"/>
      <c r="HN175" s="56"/>
      <c r="HO175" s="56"/>
      <c r="HP175" s="56"/>
      <c r="HQ175" s="56"/>
      <c r="HR175" s="56"/>
      <c r="HS175" s="56"/>
      <c r="HT175" s="56"/>
      <c r="HU175" s="56"/>
      <c r="HV175" s="56"/>
      <c r="HW175" s="56"/>
      <c r="HX175" s="56"/>
      <c r="HY175" s="56"/>
      <c r="HZ175" s="56"/>
      <c r="IA175" s="56"/>
      <c r="IB175" s="56"/>
      <c r="IC175" s="56"/>
      <c r="ID175" s="56"/>
      <c r="IE175" s="56"/>
      <c r="IF175" s="56"/>
      <c r="IG175" s="56"/>
      <c r="IH175" s="56"/>
      <c r="II175" s="56"/>
      <c r="IJ175" s="56"/>
      <c r="IK175" s="56"/>
      <c r="IL175" s="56"/>
      <c r="IM175" s="56"/>
      <c r="IN175" s="56"/>
    </row>
    <row r="176" spans="1:254" ht="16.5" customHeight="1">
      <c r="A176" s="59"/>
      <c r="B176" s="63" t="s">
        <v>356</v>
      </c>
      <c r="C176" s="107"/>
      <c r="D176" s="54"/>
      <c r="E176" s="54"/>
      <c r="F176" s="54"/>
      <c r="G176" s="62"/>
      <c r="H176" s="62"/>
      <c r="I176" s="55"/>
      <c r="J176" s="55"/>
      <c r="K176" s="55"/>
      <c r="L176" s="56"/>
      <c r="IN176" s="56"/>
    </row>
    <row r="177" spans="1:248">
      <c r="A177" s="59" t="s">
        <v>405</v>
      </c>
      <c r="B177" s="63" t="s">
        <v>406</v>
      </c>
      <c r="C177" s="108">
        <f t="shared" ref="C177:H177" si="62">C178+C179</f>
        <v>0</v>
      </c>
      <c r="D177" s="108">
        <f t="shared" si="62"/>
        <v>5788290</v>
      </c>
      <c r="E177" s="108">
        <f t="shared" si="62"/>
        <v>5964290</v>
      </c>
      <c r="F177" s="108">
        <f t="shared" si="62"/>
        <v>2900290</v>
      </c>
      <c r="G177" s="108">
        <f t="shared" si="62"/>
        <v>2893982.9499999997</v>
      </c>
      <c r="H177" s="108">
        <f t="shared" si="62"/>
        <v>411763.8</v>
      </c>
      <c r="I177" s="55"/>
      <c r="J177" s="55"/>
      <c r="K177" s="55"/>
      <c r="IN177" s="56"/>
    </row>
    <row r="178" spans="1:248">
      <c r="A178" s="59"/>
      <c r="B178" s="63" t="s">
        <v>363</v>
      </c>
      <c r="C178" s="108"/>
      <c r="D178" s="107">
        <v>5788000</v>
      </c>
      <c r="E178" s="107">
        <v>5964000</v>
      </c>
      <c r="F178" s="107">
        <v>2900000</v>
      </c>
      <c r="G178" s="108">
        <v>2893693.8</v>
      </c>
      <c r="H178" s="108">
        <v>411763.8</v>
      </c>
      <c r="I178" s="55"/>
      <c r="J178" s="55"/>
      <c r="K178" s="55"/>
      <c r="IN178" s="56"/>
    </row>
    <row r="179" spans="1:248" ht="60">
      <c r="A179" s="59"/>
      <c r="B179" s="63" t="s">
        <v>365</v>
      </c>
      <c r="C179" s="108"/>
      <c r="D179" s="107">
        <v>290</v>
      </c>
      <c r="E179" s="107">
        <v>290</v>
      </c>
      <c r="F179" s="107">
        <v>290</v>
      </c>
      <c r="G179" s="107">
        <v>289.14999999999998</v>
      </c>
      <c r="H179" s="107">
        <v>0</v>
      </c>
      <c r="I179" s="55"/>
      <c r="J179" s="55"/>
      <c r="K179" s="55"/>
      <c r="IN179" s="56"/>
    </row>
    <row r="180" spans="1:248">
      <c r="A180" s="59"/>
      <c r="B180" s="63" t="s">
        <v>356</v>
      </c>
      <c r="C180" s="108"/>
      <c r="D180" s="54"/>
      <c r="E180" s="54"/>
      <c r="F180" s="54"/>
      <c r="G180" s="69"/>
      <c r="H180" s="69"/>
      <c r="I180" s="55"/>
      <c r="J180" s="55"/>
      <c r="K180" s="55"/>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c r="AL180" s="56"/>
      <c r="AM180" s="56"/>
      <c r="AN180" s="56"/>
      <c r="AO180" s="56"/>
      <c r="AP180" s="56"/>
      <c r="AQ180" s="56"/>
      <c r="AR180" s="56"/>
      <c r="AS180" s="56"/>
      <c r="AT180" s="56"/>
      <c r="AU180" s="56"/>
      <c r="AV180" s="56"/>
      <c r="AW180" s="56"/>
      <c r="AX180" s="56"/>
      <c r="AY180" s="56"/>
      <c r="AZ180" s="56"/>
      <c r="BA180" s="56"/>
      <c r="BB180" s="56"/>
      <c r="BC180" s="56"/>
      <c r="BD180" s="56"/>
      <c r="BE180" s="56"/>
      <c r="BF180" s="56"/>
      <c r="BG180" s="56"/>
      <c r="BH180" s="56"/>
      <c r="BI180" s="56"/>
      <c r="BJ180" s="56"/>
      <c r="BK180" s="56"/>
      <c r="BL180" s="56"/>
      <c r="BM180" s="56"/>
      <c r="BN180" s="56"/>
      <c r="BO180" s="56"/>
      <c r="BP180" s="56"/>
      <c r="BQ180" s="56"/>
      <c r="BR180" s="56"/>
      <c r="BS180" s="56"/>
      <c r="BT180" s="56"/>
      <c r="BU180" s="56"/>
      <c r="BV180" s="56"/>
      <c r="BW180" s="56"/>
      <c r="BX180" s="56"/>
      <c r="BY180" s="56"/>
      <c r="BZ180" s="56"/>
      <c r="CA180" s="56"/>
      <c r="CB180" s="56"/>
      <c r="CC180" s="56"/>
      <c r="CD180" s="56"/>
      <c r="CE180" s="56"/>
      <c r="CF180" s="56"/>
      <c r="CG180" s="56"/>
      <c r="CH180" s="56"/>
      <c r="CI180" s="56"/>
      <c r="CJ180" s="56"/>
      <c r="CK180" s="56"/>
      <c r="CL180" s="56"/>
      <c r="CM180" s="56"/>
      <c r="CN180" s="56"/>
      <c r="CO180" s="56"/>
      <c r="CP180" s="56"/>
      <c r="CQ180" s="56"/>
      <c r="CR180" s="56"/>
      <c r="CS180" s="56"/>
      <c r="CT180" s="56"/>
      <c r="CU180" s="56"/>
      <c r="CV180" s="56"/>
      <c r="CW180" s="56"/>
      <c r="CX180" s="56"/>
      <c r="CY180" s="56"/>
      <c r="CZ180" s="56"/>
      <c r="DA180" s="56"/>
      <c r="DB180" s="56"/>
      <c r="DC180" s="56"/>
      <c r="DD180" s="56"/>
      <c r="DE180" s="56"/>
      <c r="DF180" s="56"/>
      <c r="DG180" s="56"/>
      <c r="DH180" s="56"/>
      <c r="DI180" s="56"/>
      <c r="DJ180" s="56"/>
      <c r="DK180" s="56"/>
      <c r="DL180" s="56"/>
      <c r="DM180" s="56"/>
      <c r="DN180" s="56"/>
      <c r="DO180" s="56"/>
      <c r="DP180" s="56"/>
      <c r="DQ180" s="56"/>
      <c r="DR180" s="56"/>
      <c r="DS180" s="56"/>
      <c r="DT180" s="56"/>
      <c r="DU180" s="56"/>
      <c r="DV180" s="56"/>
      <c r="DW180" s="56"/>
      <c r="DX180" s="56"/>
      <c r="DY180" s="56"/>
      <c r="DZ180" s="56"/>
      <c r="EA180" s="56"/>
      <c r="EB180" s="56"/>
      <c r="EC180" s="56"/>
      <c r="ED180" s="56"/>
      <c r="EE180" s="56"/>
      <c r="EF180" s="56"/>
      <c r="EG180" s="56"/>
      <c r="EH180" s="56"/>
      <c r="EI180" s="56"/>
      <c r="EJ180" s="56"/>
      <c r="EK180" s="56"/>
      <c r="EL180" s="56"/>
      <c r="EM180" s="56"/>
      <c r="EN180" s="56"/>
      <c r="EO180" s="56"/>
      <c r="EP180" s="56"/>
      <c r="EQ180" s="56"/>
      <c r="ER180" s="56"/>
      <c r="ES180" s="56"/>
      <c r="ET180" s="56"/>
      <c r="EU180" s="56"/>
      <c r="EV180" s="56"/>
      <c r="EW180" s="56"/>
      <c r="EX180" s="56"/>
      <c r="EY180" s="56"/>
      <c r="EZ180" s="56"/>
      <c r="FA180" s="56"/>
      <c r="FB180" s="56"/>
      <c r="FC180" s="56"/>
      <c r="FD180" s="56"/>
      <c r="FE180" s="56"/>
      <c r="FF180" s="56"/>
      <c r="FG180" s="56"/>
      <c r="FH180" s="56"/>
      <c r="FI180" s="56"/>
      <c r="FJ180" s="56"/>
      <c r="FK180" s="56"/>
      <c r="FL180" s="56"/>
      <c r="FM180" s="56"/>
      <c r="FN180" s="56"/>
      <c r="FO180" s="56"/>
      <c r="FP180" s="56"/>
      <c r="FQ180" s="56"/>
      <c r="FR180" s="56"/>
      <c r="FS180" s="56"/>
      <c r="FT180" s="56"/>
      <c r="FU180" s="56"/>
      <c r="FV180" s="56"/>
      <c r="FW180" s="56"/>
      <c r="FX180" s="56"/>
      <c r="FY180" s="56"/>
      <c r="FZ180" s="56"/>
      <c r="GA180" s="56"/>
      <c r="GB180" s="56"/>
      <c r="GC180" s="56"/>
      <c r="GD180" s="56"/>
      <c r="GE180" s="56"/>
      <c r="GF180" s="56"/>
      <c r="GG180" s="56"/>
      <c r="GH180" s="56"/>
      <c r="GI180" s="56"/>
      <c r="GJ180" s="56"/>
      <c r="GK180" s="56"/>
      <c r="GL180" s="56"/>
      <c r="GM180" s="56"/>
      <c r="GN180" s="56"/>
      <c r="GO180" s="56"/>
      <c r="GP180" s="56"/>
      <c r="GQ180" s="56"/>
      <c r="GR180" s="56"/>
      <c r="GS180" s="56"/>
      <c r="GT180" s="56"/>
      <c r="GU180" s="56"/>
      <c r="GV180" s="56"/>
      <c r="GW180" s="56"/>
      <c r="GX180" s="56"/>
      <c r="GY180" s="56"/>
      <c r="GZ180" s="56"/>
      <c r="HA180" s="56"/>
      <c r="HB180" s="56"/>
      <c r="HC180" s="56"/>
      <c r="HD180" s="56"/>
      <c r="HE180" s="56"/>
      <c r="HF180" s="56"/>
      <c r="HG180" s="56"/>
      <c r="HH180" s="56"/>
      <c r="HI180" s="56"/>
      <c r="HJ180" s="56"/>
      <c r="HK180" s="56"/>
      <c r="HL180" s="56"/>
      <c r="HM180" s="56"/>
      <c r="HN180" s="56"/>
      <c r="HO180" s="56"/>
      <c r="HP180" s="56"/>
      <c r="HQ180" s="56"/>
      <c r="HR180" s="56"/>
      <c r="HS180" s="56"/>
      <c r="HT180" s="56"/>
      <c r="HU180" s="56"/>
      <c r="HV180" s="56"/>
      <c r="HW180" s="56"/>
      <c r="HX180" s="56"/>
      <c r="HY180" s="56"/>
      <c r="HZ180" s="56"/>
      <c r="IA180" s="56"/>
      <c r="IB180" s="56"/>
      <c r="IC180" s="56"/>
      <c r="ID180" s="56"/>
      <c r="IE180" s="56"/>
      <c r="IF180" s="56"/>
      <c r="IG180" s="56"/>
      <c r="IH180" s="56"/>
      <c r="II180" s="56"/>
      <c r="IJ180" s="56"/>
      <c r="IK180" s="56"/>
      <c r="IL180" s="56"/>
      <c r="IM180" s="56"/>
      <c r="IN180" s="56"/>
    </row>
    <row r="181" spans="1:248">
      <c r="A181" s="59" t="s">
        <v>407</v>
      </c>
      <c r="B181" s="57" t="s">
        <v>408</v>
      </c>
      <c r="C181" s="107">
        <f>+C182+C193+C198+C203+C215</f>
        <v>0</v>
      </c>
      <c r="D181" s="107">
        <f t="shared" ref="D181:H181" si="63">+D182+D193+D198+D203+D215</f>
        <v>166115710</v>
      </c>
      <c r="E181" s="107">
        <f t="shared" si="63"/>
        <v>159948990</v>
      </c>
      <c r="F181" s="107">
        <f t="shared" si="63"/>
        <v>72623480</v>
      </c>
      <c r="G181" s="107">
        <f t="shared" si="63"/>
        <v>72197748.560000002</v>
      </c>
      <c r="H181" s="107">
        <f t="shared" si="63"/>
        <v>10265733.049999999</v>
      </c>
      <c r="I181" s="55"/>
      <c r="J181" s="55"/>
      <c r="K181" s="55"/>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6"/>
      <c r="AN181" s="56"/>
      <c r="AO181" s="56"/>
      <c r="AP181" s="56"/>
      <c r="AQ181" s="56"/>
      <c r="AR181" s="56"/>
      <c r="AS181" s="56"/>
      <c r="AT181" s="56"/>
      <c r="AU181" s="56"/>
      <c r="AV181" s="56"/>
      <c r="AW181" s="56"/>
      <c r="AX181" s="56"/>
      <c r="AY181" s="56"/>
      <c r="AZ181" s="56"/>
      <c r="BA181" s="56"/>
      <c r="BB181" s="56"/>
      <c r="BC181" s="56"/>
      <c r="BD181" s="56"/>
      <c r="BE181" s="56"/>
      <c r="BF181" s="56"/>
      <c r="BG181" s="56"/>
      <c r="BH181" s="56"/>
      <c r="BI181" s="56"/>
      <c r="BJ181" s="56"/>
      <c r="BK181" s="56"/>
      <c r="BL181" s="56"/>
      <c r="BM181" s="56"/>
      <c r="BN181" s="56"/>
      <c r="BO181" s="56"/>
      <c r="BP181" s="56"/>
      <c r="BQ181" s="56"/>
      <c r="BR181" s="56"/>
      <c r="BS181" s="56"/>
      <c r="BT181" s="56"/>
      <c r="BU181" s="56"/>
      <c r="BV181" s="56"/>
      <c r="BW181" s="56"/>
      <c r="BX181" s="56"/>
      <c r="BY181" s="56"/>
      <c r="BZ181" s="56"/>
      <c r="CA181" s="56"/>
      <c r="CB181" s="56"/>
      <c r="CC181" s="56"/>
      <c r="CD181" s="56"/>
      <c r="CE181" s="56"/>
      <c r="CF181" s="56"/>
      <c r="CG181" s="56"/>
      <c r="CH181" s="56"/>
      <c r="CI181" s="56"/>
      <c r="CJ181" s="56"/>
      <c r="CK181" s="56"/>
      <c r="CL181" s="56"/>
      <c r="CM181" s="56"/>
      <c r="CN181" s="56"/>
      <c r="CO181" s="56"/>
      <c r="CP181" s="56"/>
      <c r="CQ181" s="56"/>
      <c r="CR181" s="56"/>
      <c r="CS181" s="56"/>
      <c r="CT181" s="56"/>
      <c r="CU181" s="56"/>
      <c r="CV181" s="56"/>
      <c r="CW181" s="56"/>
      <c r="CX181" s="56"/>
      <c r="CY181" s="56"/>
      <c r="CZ181" s="56"/>
      <c r="DA181" s="56"/>
      <c r="DB181" s="56"/>
      <c r="DC181" s="56"/>
      <c r="DD181" s="56"/>
      <c r="DE181" s="56"/>
      <c r="DF181" s="56"/>
      <c r="DG181" s="56"/>
      <c r="DH181" s="56"/>
      <c r="DI181" s="56"/>
      <c r="DJ181" s="56"/>
      <c r="DK181" s="56"/>
      <c r="DL181" s="56"/>
      <c r="DM181" s="56"/>
      <c r="DN181" s="56"/>
      <c r="DO181" s="56"/>
      <c r="DP181" s="56"/>
      <c r="DQ181" s="56"/>
      <c r="DR181" s="56"/>
      <c r="DS181" s="56"/>
      <c r="DT181" s="56"/>
      <c r="DU181" s="56"/>
      <c r="DV181" s="56"/>
      <c r="DW181" s="56"/>
      <c r="DX181" s="56"/>
      <c r="DY181" s="56"/>
      <c r="DZ181" s="56"/>
      <c r="EA181" s="56"/>
      <c r="EB181" s="56"/>
      <c r="EC181" s="56"/>
      <c r="ED181" s="56"/>
      <c r="EE181" s="56"/>
      <c r="EF181" s="56"/>
      <c r="EG181" s="56"/>
      <c r="EH181" s="56"/>
      <c r="EI181" s="56"/>
      <c r="EJ181" s="56"/>
      <c r="EK181" s="56"/>
      <c r="EL181" s="56"/>
      <c r="EM181" s="56"/>
      <c r="EN181" s="56"/>
      <c r="EO181" s="56"/>
      <c r="EP181" s="56"/>
      <c r="EQ181" s="56"/>
      <c r="ER181" s="56"/>
      <c r="ES181" s="56"/>
      <c r="ET181" s="56"/>
      <c r="EU181" s="56"/>
      <c r="EV181" s="56"/>
      <c r="EW181" s="56"/>
      <c r="EX181" s="56"/>
      <c r="EY181" s="56"/>
      <c r="EZ181" s="56"/>
      <c r="FA181" s="56"/>
      <c r="FB181" s="56"/>
      <c r="FC181" s="56"/>
      <c r="FD181" s="56"/>
      <c r="FE181" s="56"/>
      <c r="FF181" s="56"/>
      <c r="FG181" s="56"/>
      <c r="FH181" s="56"/>
      <c r="FI181" s="56"/>
      <c r="FJ181" s="56"/>
      <c r="FK181" s="56"/>
      <c r="FL181" s="56"/>
      <c r="FM181" s="56"/>
      <c r="FN181" s="56"/>
      <c r="FO181" s="56"/>
      <c r="FP181" s="56"/>
      <c r="FQ181" s="56"/>
      <c r="FR181" s="56"/>
      <c r="FS181" s="56"/>
      <c r="FT181" s="56"/>
      <c r="FU181" s="56"/>
      <c r="FV181" s="56"/>
      <c r="FW181" s="56"/>
      <c r="FX181" s="56"/>
      <c r="FY181" s="56"/>
      <c r="FZ181" s="56"/>
      <c r="GA181" s="56"/>
      <c r="GB181" s="56"/>
      <c r="GC181" s="56"/>
      <c r="GD181" s="56"/>
      <c r="GE181" s="56"/>
      <c r="GF181" s="56"/>
      <c r="GG181" s="56"/>
      <c r="GH181" s="56"/>
      <c r="GI181" s="56"/>
      <c r="GJ181" s="56"/>
      <c r="GK181" s="56"/>
      <c r="GL181" s="56"/>
      <c r="GM181" s="56"/>
      <c r="GN181" s="56"/>
      <c r="GO181" s="56"/>
      <c r="GP181" s="56"/>
      <c r="GQ181" s="56"/>
      <c r="GR181" s="56"/>
      <c r="GS181" s="56"/>
      <c r="GT181" s="56"/>
      <c r="GU181" s="56"/>
      <c r="GV181" s="56"/>
      <c r="GW181" s="56"/>
      <c r="GX181" s="56"/>
      <c r="GY181" s="56"/>
      <c r="GZ181" s="56"/>
      <c r="HA181" s="56"/>
      <c r="HB181" s="56"/>
      <c r="HC181" s="56"/>
      <c r="HD181" s="56"/>
      <c r="HE181" s="56"/>
      <c r="HF181" s="56"/>
      <c r="HG181" s="56"/>
      <c r="HH181" s="56"/>
      <c r="HI181" s="56"/>
      <c r="HJ181" s="56"/>
      <c r="HK181" s="56"/>
      <c r="HL181" s="56"/>
      <c r="HM181" s="56"/>
      <c r="HN181" s="56"/>
      <c r="HO181" s="56"/>
      <c r="HP181" s="56"/>
      <c r="HQ181" s="56"/>
      <c r="HR181" s="56"/>
      <c r="HS181" s="56"/>
      <c r="HT181" s="56"/>
      <c r="HU181" s="56"/>
      <c r="HV181" s="56"/>
      <c r="HW181" s="56"/>
      <c r="HX181" s="56"/>
      <c r="HY181" s="56"/>
      <c r="HZ181" s="56"/>
      <c r="IA181" s="56"/>
      <c r="IB181" s="56"/>
      <c r="IC181" s="56"/>
      <c r="ID181" s="56"/>
      <c r="IE181" s="56"/>
      <c r="IF181" s="56"/>
      <c r="IG181" s="56"/>
      <c r="IH181" s="56"/>
      <c r="II181" s="56"/>
      <c r="IJ181" s="56"/>
      <c r="IK181" s="56"/>
      <c r="IL181" s="56"/>
      <c r="IM181" s="56"/>
    </row>
    <row r="182" spans="1:248">
      <c r="A182" s="59" t="s">
        <v>409</v>
      </c>
      <c r="B182" s="57" t="s">
        <v>410</v>
      </c>
      <c r="C182" s="107">
        <f>+C183+C187+C188+C189+C190+C191</f>
        <v>0</v>
      </c>
      <c r="D182" s="107">
        <f t="shared" ref="D182:H182" si="64">+D183+D187+D188+D189+D190+D191</f>
        <v>97266000</v>
      </c>
      <c r="E182" s="107">
        <f t="shared" si="64"/>
        <v>92042920</v>
      </c>
      <c r="F182" s="107">
        <f t="shared" si="64"/>
        <v>38501920</v>
      </c>
      <c r="G182" s="107">
        <f t="shared" si="64"/>
        <v>38076540</v>
      </c>
      <c r="H182" s="107">
        <f t="shared" si="64"/>
        <v>6588865.7199999997</v>
      </c>
      <c r="I182" s="55"/>
      <c r="J182" s="55"/>
      <c r="K182" s="55"/>
      <c r="L182" s="56"/>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6"/>
      <c r="AL182" s="56"/>
      <c r="AM182" s="56"/>
      <c r="AN182" s="56"/>
      <c r="AO182" s="56"/>
      <c r="AP182" s="56"/>
      <c r="AQ182" s="56"/>
      <c r="AR182" s="56"/>
      <c r="AS182" s="56"/>
      <c r="AT182" s="56"/>
      <c r="AU182" s="56"/>
      <c r="AV182" s="56"/>
      <c r="AW182" s="56"/>
      <c r="AX182" s="56"/>
      <c r="AY182" s="56"/>
      <c r="AZ182" s="56"/>
      <c r="BA182" s="56"/>
      <c r="BB182" s="56"/>
      <c r="BC182" s="56"/>
      <c r="BD182" s="56"/>
      <c r="BE182" s="56"/>
      <c r="BF182" s="56"/>
      <c r="BG182" s="56"/>
      <c r="BH182" s="56"/>
      <c r="BI182" s="56"/>
      <c r="BJ182" s="56"/>
      <c r="BK182" s="56"/>
      <c r="BL182" s="56"/>
      <c r="BM182" s="56"/>
      <c r="BN182" s="56"/>
      <c r="BO182" s="56"/>
      <c r="BP182" s="56"/>
      <c r="BQ182" s="56"/>
      <c r="BR182" s="56"/>
      <c r="BS182" s="56"/>
      <c r="BT182" s="56"/>
      <c r="BU182" s="56"/>
      <c r="BV182" s="56"/>
      <c r="BW182" s="56"/>
      <c r="BX182" s="56"/>
      <c r="BY182" s="56"/>
      <c r="BZ182" s="56"/>
      <c r="CA182" s="56"/>
      <c r="CB182" s="56"/>
      <c r="CC182" s="56"/>
      <c r="CD182" s="56"/>
      <c r="CE182" s="56"/>
      <c r="CF182" s="56"/>
      <c r="CG182" s="56"/>
      <c r="CH182" s="56"/>
      <c r="CI182" s="56"/>
      <c r="CJ182" s="56"/>
      <c r="CK182" s="56"/>
      <c r="CL182" s="56"/>
      <c r="CM182" s="56"/>
      <c r="CN182" s="56"/>
      <c r="CO182" s="56"/>
      <c r="CP182" s="56"/>
      <c r="CQ182" s="56"/>
      <c r="CR182" s="56"/>
      <c r="CS182" s="56"/>
      <c r="CT182" s="56"/>
      <c r="CU182" s="56"/>
      <c r="CV182" s="56"/>
      <c r="CW182" s="56"/>
      <c r="CX182" s="56"/>
      <c r="CY182" s="56"/>
      <c r="CZ182" s="56"/>
      <c r="DA182" s="56"/>
      <c r="DB182" s="56"/>
      <c r="DC182" s="56"/>
      <c r="DD182" s="56"/>
      <c r="DE182" s="56"/>
      <c r="DF182" s="56"/>
      <c r="DG182" s="56"/>
      <c r="DH182" s="56"/>
      <c r="DI182" s="56"/>
      <c r="DJ182" s="56"/>
      <c r="DK182" s="56"/>
      <c r="DL182" s="56"/>
      <c r="DM182" s="56"/>
      <c r="DN182" s="56"/>
      <c r="DO182" s="56"/>
      <c r="DP182" s="56"/>
      <c r="DQ182" s="56"/>
      <c r="DR182" s="56"/>
      <c r="DS182" s="56"/>
      <c r="DT182" s="56"/>
      <c r="DU182" s="56"/>
      <c r="DV182" s="56"/>
      <c r="DW182" s="56"/>
      <c r="DX182" s="56"/>
      <c r="DY182" s="56"/>
      <c r="DZ182" s="56"/>
      <c r="EA182" s="56"/>
      <c r="EB182" s="56"/>
      <c r="EC182" s="56"/>
      <c r="ED182" s="56"/>
      <c r="EE182" s="56"/>
      <c r="EF182" s="56"/>
      <c r="EG182" s="56"/>
      <c r="EH182" s="56"/>
      <c r="EI182" s="56"/>
      <c r="EJ182" s="56"/>
      <c r="EK182" s="56"/>
      <c r="EL182" s="56"/>
      <c r="EM182" s="56"/>
      <c r="EN182" s="56"/>
      <c r="EO182" s="56"/>
      <c r="EP182" s="56"/>
      <c r="EQ182" s="56"/>
      <c r="ER182" s="56"/>
      <c r="ES182" s="56"/>
      <c r="ET182" s="56"/>
      <c r="EU182" s="56"/>
      <c r="EV182" s="56"/>
      <c r="EW182" s="56"/>
      <c r="EX182" s="56"/>
      <c r="EY182" s="56"/>
      <c r="EZ182" s="56"/>
      <c r="FA182" s="56"/>
      <c r="FB182" s="56"/>
      <c r="FC182" s="56"/>
      <c r="FD182" s="56"/>
      <c r="FE182" s="56"/>
      <c r="FF182" s="56"/>
      <c r="FG182" s="56"/>
      <c r="FH182" s="56"/>
      <c r="FI182" s="56"/>
      <c r="FJ182" s="56"/>
      <c r="FK182" s="56"/>
      <c r="FL182" s="56"/>
      <c r="FM182" s="56"/>
      <c r="FN182" s="56"/>
      <c r="FO182" s="56"/>
      <c r="FP182" s="56"/>
      <c r="FQ182" s="56"/>
      <c r="FR182" s="56"/>
      <c r="FS182" s="56"/>
      <c r="FT182" s="56"/>
      <c r="FU182" s="56"/>
      <c r="FV182" s="56"/>
      <c r="FW182" s="56"/>
      <c r="FX182" s="56"/>
      <c r="FY182" s="56"/>
      <c r="FZ182" s="56"/>
      <c r="GA182" s="56"/>
      <c r="GB182" s="56"/>
      <c r="GC182" s="56"/>
      <c r="GD182" s="56"/>
      <c r="GE182" s="56"/>
      <c r="GF182" s="56"/>
      <c r="GG182" s="56"/>
      <c r="GH182" s="56"/>
      <c r="GI182" s="56"/>
      <c r="GJ182" s="56"/>
      <c r="GK182" s="56"/>
      <c r="GL182" s="56"/>
      <c r="GM182" s="56"/>
      <c r="GN182" s="56"/>
      <c r="GO182" s="56"/>
      <c r="GP182" s="56"/>
      <c r="GQ182" s="56"/>
      <c r="GR182" s="56"/>
      <c r="GS182" s="56"/>
      <c r="GT182" s="56"/>
      <c r="GU182" s="56"/>
      <c r="GV182" s="56"/>
      <c r="GW182" s="56"/>
      <c r="GX182" s="56"/>
      <c r="GY182" s="56"/>
      <c r="GZ182" s="56"/>
      <c r="HA182" s="56"/>
      <c r="HB182" s="56"/>
      <c r="HC182" s="56"/>
      <c r="HD182" s="56"/>
      <c r="HE182" s="56"/>
      <c r="HF182" s="56"/>
      <c r="HG182" s="56"/>
      <c r="HH182" s="56"/>
      <c r="HI182" s="56"/>
      <c r="HJ182" s="56"/>
      <c r="HK182" s="56"/>
      <c r="HL182" s="56"/>
      <c r="HM182" s="56"/>
      <c r="HN182" s="56"/>
      <c r="HO182" s="56"/>
      <c r="HP182" s="56"/>
      <c r="HQ182" s="56"/>
      <c r="HR182" s="56"/>
      <c r="HS182" s="56"/>
      <c r="HT182" s="56"/>
      <c r="HU182" s="56"/>
      <c r="HV182" s="56"/>
      <c r="HW182" s="56"/>
      <c r="HX182" s="56"/>
      <c r="HY182" s="56"/>
      <c r="HZ182" s="56"/>
      <c r="IA182" s="56"/>
      <c r="IB182" s="56"/>
      <c r="IC182" s="56"/>
      <c r="ID182" s="56"/>
      <c r="IE182" s="56"/>
      <c r="IF182" s="56"/>
      <c r="IG182" s="56"/>
      <c r="IH182" s="56"/>
      <c r="II182" s="56"/>
      <c r="IJ182" s="56"/>
      <c r="IK182" s="56"/>
      <c r="IL182" s="56"/>
      <c r="IM182" s="56"/>
    </row>
    <row r="183" spans="1:248" ht="16.5" customHeight="1">
      <c r="A183" s="59"/>
      <c r="B183" s="69" t="s">
        <v>507</v>
      </c>
      <c r="C183" s="108">
        <f>C184+C185+C186</f>
        <v>0</v>
      </c>
      <c r="D183" s="107">
        <v>90558000</v>
      </c>
      <c r="E183" s="107">
        <v>86694590</v>
      </c>
      <c r="F183" s="107">
        <v>35154590</v>
      </c>
      <c r="G183" s="108">
        <f t="shared" ref="G183:H183" si="65">G184+G185+G186</f>
        <v>35154590</v>
      </c>
      <c r="H183" s="108">
        <f t="shared" si="65"/>
        <v>6070848.1499999994</v>
      </c>
      <c r="I183" s="55"/>
      <c r="J183" s="55"/>
      <c r="K183" s="55"/>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c r="AM183" s="56"/>
      <c r="AN183" s="56"/>
      <c r="AO183" s="56"/>
      <c r="AP183" s="56"/>
      <c r="AQ183" s="56"/>
      <c r="AR183" s="56"/>
      <c r="AS183" s="56"/>
      <c r="AT183" s="56"/>
      <c r="AU183" s="56"/>
      <c r="AV183" s="56"/>
      <c r="AW183" s="56"/>
      <c r="AX183" s="56"/>
      <c r="AY183" s="56"/>
      <c r="AZ183" s="56"/>
      <c r="BA183" s="56"/>
      <c r="BB183" s="56"/>
      <c r="BC183" s="56"/>
      <c r="BD183" s="56"/>
      <c r="BE183" s="56"/>
      <c r="BF183" s="56"/>
      <c r="BG183" s="56"/>
      <c r="BH183" s="56"/>
      <c r="BI183" s="56"/>
      <c r="BJ183" s="56"/>
      <c r="BK183" s="56"/>
      <c r="BL183" s="56"/>
      <c r="BM183" s="56"/>
      <c r="BN183" s="56"/>
      <c r="BO183" s="56"/>
      <c r="BP183" s="56"/>
      <c r="BQ183" s="56"/>
      <c r="BR183" s="56"/>
      <c r="BS183" s="56"/>
      <c r="BT183" s="56"/>
      <c r="BU183" s="56"/>
      <c r="BV183" s="56"/>
      <c r="BW183" s="56"/>
      <c r="BX183" s="56"/>
      <c r="BY183" s="56"/>
      <c r="BZ183" s="56"/>
      <c r="CA183" s="56"/>
      <c r="CB183" s="56"/>
      <c r="CC183" s="56"/>
      <c r="CD183" s="56"/>
      <c r="CE183" s="56"/>
      <c r="CF183" s="56"/>
      <c r="CG183" s="56"/>
      <c r="CH183" s="56"/>
      <c r="CI183" s="56"/>
      <c r="CJ183" s="56"/>
      <c r="CK183" s="56"/>
      <c r="CL183" s="56"/>
      <c r="CM183" s="56"/>
      <c r="CN183" s="56"/>
      <c r="CO183" s="56"/>
      <c r="CP183" s="56"/>
      <c r="CQ183" s="56"/>
      <c r="CR183" s="56"/>
      <c r="CS183" s="56"/>
      <c r="CT183" s="56"/>
      <c r="CU183" s="56"/>
      <c r="CV183" s="56"/>
      <c r="CW183" s="56"/>
      <c r="CX183" s="56"/>
      <c r="CY183" s="56"/>
      <c r="CZ183" s="56"/>
      <c r="DA183" s="56"/>
      <c r="DB183" s="56"/>
      <c r="DC183" s="56"/>
      <c r="DD183" s="56"/>
      <c r="DE183" s="56"/>
      <c r="DF183" s="56"/>
      <c r="DG183" s="56"/>
      <c r="DH183" s="56"/>
      <c r="DI183" s="56"/>
      <c r="DJ183" s="56"/>
      <c r="DK183" s="56"/>
      <c r="DL183" s="56"/>
      <c r="DM183" s="56"/>
      <c r="DN183" s="56"/>
      <c r="DO183" s="56"/>
      <c r="DP183" s="56"/>
      <c r="DQ183" s="56"/>
      <c r="DR183" s="56"/>
      <c r="DS183" s="56"/>
      <c r="DT183" s="56"/>
      <c r="DU183" s="56"/>
      <c r="DV183" s="56"/>
      <c r="DW183" s="56"/>
      <c r="DX183" s="56"/>
      <c r="DY183" s="56"/>
      <c r="DZ183" s="56"/>
      <c r="EA183" s="56"/>
      <c r="EB183" s="56"/>
      <c r="EC183" s="56"/>
      <c r="ED183" s="56"/>
      <c r="EE183" s="56"/>
      <c r="EF183" s="56"/>
      <c r="EG183" s="56"/>
      <c r="EH183" s="56"/>
      <c r="EI183" s="56"/>
      <c r="EJ183" s="56"/>
      <c r="EK183" s="56"/>
      <c r="EL183" s="56"/>
      <c r="EM183" s="56"/>
      <c r="EN183" s="56"/>
      <c r="EO183" s="56"/>
      <c r="EP183" s="56"/>
      <c r="EQ183" s="56"/>
      <c r="ER183" s="56"/>
      <c r="ES183" s="56"/>
      <c r="ET183" s="56"/>
      <c r="EU183" s="56"/>
      <c r="EV183" s="56"/>
      <c r="EW183" s="56"/>
      <c r="EX183" s="56"/>
      <c r="EY183" s="56"/>
      <c r="EZ183" s="56"/>
      <c r="FA183" s="56"/>
      <c r="FB183" s="56"/>
      <c r="FC183" s="56"/>
      <c r="FD183" s="56"/>
      <c r="FE183" s="56"/>
      <c r="FF183" s="56"/>
      <c r="FG183" s="56"/>
      <c r="FH183" s="56"/>
      <c r="FI183" s="56"/>
      <c r="FJ183" s="56"/>
      <c r="FK183" s="56"/>
      <c r="FL183" s="56"/>
      <c r="FM183" s="56"/>
      <c r="FN183" s="56"/>
      <c r="FO183" s="56"/>
      <c r="FP183" s="56"/>
      <c r="FQ183" s="56"/>
      <c r="FR183" s="56"/>
      <c r="FS183" s="56"/>
      <c r="FT183" s="56"/>
      <c r="FU183" s="56"/>
      <c r="FV183" s="56"/>
      <c r="FW183" s="56"/>
      <c r="FX183" s="56"/>
      <c r="FY183" s="56"/>
      <c r="FZ183" s="56"/>
      <c r="GA183" s="56"/>
      <c r="GB183" s="56"/>
      <c r="GC183" s="56"/>
      <c r="GD183" s="56"/>
      <c r="GE183" s="56"/>
      <c r="GF183" s="56"/>
      <c r="GG183" s="56"/>
      <c r="GH183" s="56"/>
      <c r="GI183" s="56"/>
      <c r="GJ183" s="56"/>
      <c r="GK183" s="56"/>
      <c r="GL183" s="56"/>
      <c r="GM183" s="56"/>
      <c r="GN183" s="56"/>
      <c r="GO183" s="56"/>
      <c r="GP183" s="56"/>
      <c r="GQ183" s="56"/>
      <c r="GR183" s="56"/>
      <c r="GS183" s="56"/>
      <c r="GT183" s="56"/>
      <c r="GU183" s="56"/>
      <c r="GV183" s="56"/>
      <c r="GW183" s="56"/>
      <c r="GX183" s="56"/>
      <c r="GY183" s="56"/>
      <c r="GZ183" s="56"/>
      <c r="HA183" s="56"/>
      <c r="HB183" s="56"/>
      <c r="HC183" s="56"/>
      <c r="HD183" s="56"/>
      <c r="HE183" s="56"/>
      <c r="HF183" s="56"/>
      <c r="HG183" s="56"/>
      <c r="HH183" s="56"/>
      <c r="HI183" s="56"/>
      <c r="HJ183" s="56"/>
      <c r="HK183" s="56"/>
      <c r="HL183" s="56"/>
      <c r="HM183" s="56"/>
      <c r="HN183" s="56"/>
      <c r="HO183" s="56"/>
      <c r="HP183" s="56"/>
      <c r="HQ183" s="56"/>
      <c r="HR183" s="56"/>
      <c r="HS183" s="56"/>
      <c r="HT183" s="56"/>
      <c r="HU183" s="56"/>
      <c r="HV183" s="56"/>
      <c r="HW183" s="56"/>
      <c r="HX183" s="56"/>
      <c r="HY183" s="56"/>
      <c r="HZ183" s="56"/>
      <c r="IA183" s="56"/>
      <c r="IB183" s="56"/>
      <c r="IC183" s="56"/>
      <c r="ID183" s="56"/>
      <c r="IE183" s="56"/>
      <c r="IF183" s="56"/>
      <c r="IG183" s="56"/>
      <c r="IH183" s="56"/>
      <c r="II183" s="56"/>
      <c r="IJ183" s="56"/>
      <c r="IK183" s="56"/>
      <c r="IL183" s="56"/>
      <c r="IM183" s="56"/>
      <c r="IN183" s="56"/>
    </row>
    <row r="184" spans="1:248" ht="16.5" customHeight="1">
      <c r="A184" s="59"/>
      <c r="B184" s="106" t="s">
        <v>412</v>
      </c>
      <c r="C184" s="108"/>
      <c r="D184" s="54"/>
      <c r="E184" s="54"/>
      <c r="F184" s="54"/>
      <c r="G184" s="108">
        <v>19438822.170000002</v>
      </c>
      <c r="H184" s="108">
        <v>3193093.62</v>
      </c>
      <c r="I184" s="55"/>
      <c r="J184" s="55"/>
      <c r="K184" s="55"/>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c r="BC184" s="56"/>
      <c r="BD184" s="56"/>
      <c r="BE184" s="56"/>
      <c r="BF184" s="56"/>
      <c r="BG184" s="56"/>
      <c r="BH184" s="56"/>
      <c r="BI184" s="56"/>
      <c r="BJ184" s="56"/>
      <c r="BK184" s="56"/>
      <c r="BL184" s="56"/>
      <c r="BM184" s="56"/>
      <c r="BN184" s="56"/>
      <c r="BO184" s="56"/>
      <c r="BP184" s="56"/>
      <c r="BQ184" s="56"/>
      <c r="BR184" s="56"/>
      <c r="BS184" s="56"/>
      <c r="BT184" s="56"/>
      <c r="BU184" s="56"/>
      <c r="BV184" s="56"/>
      <c r="BW184" s="56"/>
      <c r="BX184" s="56"/>
      <c r="BY184" s="56"/>
      <c r="BZ184" s="56"/>
      <c r="CA184" s="56"/>
      <c r="CB184" s="56"/>
      <c r="CC184" s="56"/>
      <c r="CD184" s="56"/>
      <c r="CE184" s="56"/>
      <c r="CF184" s="56"/>
      <c r="CG184" s="56"/>
      <c r="CH184" s="56"/>
      <c r="CI184" s="56"/>
      <c r="CJ184" s="56"/>
      <c r="CK184" s="56"/>
      <c r="CL184" s="56"/>
      <c r="CM184" s="56"/>
      <c r="CN184" s="56"/>
      <c r="CO184" s="56"/>
      <c r="CP184" s="56"/>
      <c r="CQ184" s="56"/>
      <c r="CR184" s="56"/>
      <c r="CS184" s="56"/>
      <c r="CT184" s="56"/>
      <c r="CU184" s="56"/>
      <c r="CV184" s="56"/>
      <c r="CW184" s="56"/>
      <c r="CX184" s="56"/>
      <c r="CY184" s="56"/>
      <c r="CZ184" s="56"/>
      <c r="DA184" s="56"/>
      <c r="DB184" s="56"/>
      <c r="DC184" s="56"/>
      <c r="DD184" s="56"/>
      <c r="DE184" s="56"/>
      <c r="DF184" s="56"/>
      <c r="DG184" s="56"/>
      <c r="DH184" s="56"/>
      <c r="DI184" s="56"/>
      <c r="DJ184" s="56"/>
      <c r="DK184" s="56"/>
      <c r="DL184" s="56"/>
      <c r="DM184" s="56"/>
      <c r="DN184" s="56"/>
      <c r="DO184" s="56"/>
      <c r="DP184" s="56"/>
      <c r="DQ184" s="56"/>
      <c r="DR184" s="56"/>
      <c r="DS184" s="56"/>
      <c r="DT184" s="56"/>
      <c r="DU184" s="56"/>
      <c r="DV184" s="56"/>
      <c r="DW184" s="56"/>
      <c r="DX184" s="56"/>
      <c r="DY184" s="56"/>
      <c r="DZ184" s="56"/>
      <c r="EA184" s="56"/>
      <c r="EB184" s="56"/>
      <c r="EC184" s="56"/>
      <c r="ED184" s="56"/>
      <c r="EE184" s="56"/>
      <c r="EF184" s="56"/>
      <c r="EG184" s="56"/>
      <c r="EH184" s="56"/>
      <c r="EI184" s="56"/>
      <c r="EJ184" s="56"/>
      <c r="EK184" s="56"/>
      <c r="EL184" s="56"/>
      <c r="EM184" s="56"/>
      <c r="EN184" s="56"/>
      <c r="EO184" s="56"/>
      <c r="EP184" s="56"/>
      <c r="EQ184" s="56"/>
      <c r="ER184" s="56"/>
      <c r="ES184" s="56"/>
      <c r="ET184" s="56"/>
      <c r="EU184" s="56"/>
      <c r="EV184" s="56"/>
      <c r="EW184" s="56"/>
      <c r="EX184" s="56"/>
      <c r="EY184" s="56"/>
      <c r="EZ184" s="56"/>
      <c r="FA184" s="56"/>
      <c r="FB184" s="56"/>
      <c r="FC184" s="56"/>
      <c r="FD184" s="56"/>
      <c r="FE184" s="56"/>
      <c r="FF184" s="56"/>
      <c r="FG184" s="56"/>
      <c r="FH184" s="56"/>
      <c r="FI184" s="56"/>
      <c r="FJ184" s="56"/>
      <c r="FK184" s="56"/>
      <c r="FL184" s="56"/>
      <c r="FM184" s="56"/>
      <c r="FN184" s="56"/>
      <c r="FO184" s="56"/>
      <c r="FP184" s="56"/>
      <c r="FQ184" s="56"/>
      <c r="FR184" s="56"/>
      <c r="FS184" s="56"/>
      <c r="FT184" s="56"/>
      <c r="FU184" s="56"/>
      <c r="FV184" s="56"/>
      <c r="FW184" s="56"/>
      <c r="FX184" s="56"/>
      <c r="FY184" s="56"/>
      <c r="FZ184" s="56"/>
      <c r="GA184" s="56"/>
      <c r="GB184" s="56"/>
      <c r="GC184" s="56"/>
      <c r="GD184" s="56"/>
      <c r="GE184" s="56"/>
      <c r="GF184" s="56"/>
      <c r="GG184" s="56"/>
      <c r="GH184" s="56"/>
      <c r="GI184" s="56"/>
      <c r="GJ184" s="56"/>
      <c r="GK184" s="56"/>
      <c r="GL184" s="56"/>
      <c r="GM184" s="56"/>
      <c r="GN184" s="56"/>
      <c r="GO184" s="56"/>
      <c r="GP184" s="56"/>
      <c r="GQ184" s="56"/>
      <c r="GR184" s="56"/>
      <c r="GS184" s="56"/>
      <c r="GT184" s="56"/>
      <c r="GU184" s="56"/>
      <c r="GV184" s="56"/>
      <c r="GW184" s="56"/>
      <c r="GX184" s="56"/>
      <c r="GY184" s="56"/>
      <c r="GZ184" s="56"/>
      <c r="HA184" s="56"/>
      <c r="HB184" s="56"/>
      <c r="HC184" s="56"/>
      <c r="HD184" s="56"/>
      <c r="HE184" s="56"/>
      <c r="HF184" s="56"/>
      <c r="HG184" s="56"/>
      <c r="HH184" s="56"/>
      <c r="HI184" s="56"/>
      <c r="HJ184" s="56"/>
      <c r="HK184" s="56"/>
      <c r="HL184" s="56"/>
      <c r="HM184" s="56"/>
      <c r="HN184" s="56"/>
      <c r="HO184" s="56"/>
      <c r="HP184" s="56"/>
      <c r="HQ184" s="56"/>
      <c r="HR184" s="56"/>
      <c r="HS184" s="56"/>
      <c r="HT184" s="56"/>
      <c r="HU184" s="56"/>
      <c r="HV184" s="56"/>
      <c r="HW184" s="56"/>
      <c r="HX184" s="56"/>
      <c r="HY184" s="56"/>
      <c r="HZ184" s="56"/>
      <c r="IA184" s="56"/>
      <c r="IB184" s="56"/>
      <c r="IC184" s="56"/>
      <c r="ID184" s="56"/>
      <c r="IE184" s="56"/>
      <c r="IF184" s="56"/>
      <c r="IG184" s="56"/>
      <c r="IH184" s="56"/>
      <c r="II184" s="56"/>
      <c r="IJ184" s="56"/>
      <c r="IK184" s="56"/>
      <c r="IL184" s="56"/>
      <c r="IM184" s="56"/>
      <c r="IN184" s="56"/>
    </row>
    <row r="185" spans="1:248">
      <c r="A185" s="59"/>
      <c r="B185" s="106" t="s">
        <v>413</v>
      </c>
      <c r="C185" s="108"/>
      <c r="D185" s="54"/>
      <c r="E185" s="54"/>
      <c r="F185" s="54"/>
      <c r="G185" s="108">
        <v>15699277.77</v>
      </c>
      <c r="H185" s="108">
        <v>2861264.47</v>
      </c>
      <c r="I185" s="55"/>
      <c r="J185" s="55"/>
      <c r="K185" s="55"/>
      <c r="L185" s="56"/>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56"/>
      <c r="AM185" s="56"/>
      <c r="AN185" s="56"/>
      <c r="AO185" s="56"/>
      <c r="AP185" s="56"/>
      <c r="AQ185" s="56"/>
      <c r="AR185" s="56"/>
      <c r="AS185" s="56"/>
      <c r="AT185" s="56"/>
      <c r="AU185" s="56"/>
      <c r="AV185" s="56"/>
      <c r="AW185" s="56"/>
      <c r="AX185" s="56"/>
      <c r="AY185" s="56"/>
      <c r="AZ185" s="56"/>
      <c r="BA185" s="56"/>
      <c r="BB185" s="56"/>
      <c r="BC185" s="56"/>
      <c r="BD185" s="56"/>
      <c r="BE185" s="56"/>
      <c r="BF185" s="56"/>
      <c r="BG185" s="56"/>
      <c r="BH185" s="56"/>
      <c r="BI185" s="56"/>
      <c r="BJ185" s="56"/>
      <c r="BK185" s="56"/>
      <c r="BL185" s="56"/>
      <c r="BM185" s="56"/>
      <c r="BN185" s="56"/>
      <c r="BO185" s="56"/>
      <c r="BP185" s="56"/>
      <c r="BQ185" s="56"/>
      <c r="BR185" s="56"/>
      <c r="BS185" s="56"/>
      <c r="BT185" s="56"/>
      <c r="BU185" s="56"/>
      <c r="BV185" s="56"/>
      <c r="BW185" s="56"/>
      <c r="BX185" s="56"/>
      <c r="BY185" s="56"/>
      <c r="BZ185" s="56"/>
      <c r="CA185" s="56"/>
      <c r="CB185" s="56"/>
      <c r="CC185" s="56"/>
      <c r="CD185" s="56"/>
      <c r="CE185" s="56"/>
      <c r="CF185" s="56"/>
      <c r="CG185" s="56"/>
      <c r="CH185" s="56"/>
      <c r="CI185" s="56"/>
      <c r="CJ185" s="56"/>
      <c r="CK185" s="56"/>
      <c r="CL185" s="56"/>
      <c r="CM185" s="56"/>
      <c r="CN185" s="56"/>
      <c r="CO185" s="56"/>
      <c r="CP185" s="56"/>
      <c r="CQ185" s="56"/>
      <c r="CR185" s="56"/>
      <c r="CS185" s="56"/>
      <c r="CT185" s="56"/>
      <c r="CU185" s="56"/>
      <c r="CV185" s="56"/>
      <c r="CW185" s="56"/>
      <c r="CX185" s="56"/>
      <c r="CY185" s="56"/>
      <c r="CZ185" s="56"/>
      <c r="DA185" s="56"/>
      <c r="DB185" s="56"/>
      <c r="DC185" s="56"/>
      <c r="DD185" s="56"/>
      <c r="DE185" s="56"/>
      <c r="DF185" s="56"/>
      <c r="DG185" s="56"/>
      <c r="DH185" s="56"/>
      <c r="DI185" s="56"/>
      <c r="DJ185" s="56"/>
      <c r="DK185" s="56"/>
      <c r="DL185" s="56"/>
      <c r="DM185" s="56"/>
      <c r="DN185" s="56"/>
      <c r="DO185" s="56"/>
      <c r="DP185" s="56"/>
      <c r="DQ185" s="56"/>
      <c r="DR185" s="56"/>
      <c r="DS185" s="56"/>
      <c r="DT185" s="56"/>
      <c r="DU185" s="56"/>
      <c r="DV185" s="56"/>
      <c r="DW185" s="56"/>
      <c r="DX185" s="56"/>
      <c r="DY185" s="56"/>
      <c r="DZ185" s="56"/>
      <c r="EA185" s="56"/>
      <c r="EB185" s="56"/>
      <c r="EC185" s="56"/>
      <c r="ED185" s="56"/>
      <c r="EE185" s="56"/>
      <c r="EF185" s="56"/>
      <c r="EG185" s="56"/>
      <c r="EH185" s="56"/>
      <c r="EI185" s="56"/>
      <c r="EJ185" s="56"/>
      <c r="EK185" s="56"/>
      <c r="EL185" s="56"/>
      <c r="EM185" s="56"/>
      <c r="EN185" s="56"/>
      <c r="EO185" s="56"/>
      <c r="EP185" s="56"/>
      <c r="EQ185" s="56"/>
      <c r="ER185" s="56"/>
      <c r="ES185" s="56"/>
      <c r="ET185" s="56"/>
      <c r="EU185" s="56"/>
      <c r="EV185" s="56"/>
      <c r="EW185" s="56"/>
      <c r="EX185" s="56"/>
      <c r="EY185" s="56"/>
      <c r="EZ185" s="56"/>
      <c r="FA185" s="56"/>
      <c r="FB185" s="56"/>
      <c r="FC185" s="56"/>
      <c r="FD185" s="56"/>
      <c r="FE185" s="56"/>
      <c r="FF185" s="56"/>
      <c r="FG185" s="56"/>
      <c r="FH185" s="56"/>
      <c r="FI185" s="56"/>
      <c r="FJ185" s="56"/>
      <c r="FK185" s="56"/>
      <c r="FL185" s="56"/>
      <c r="FM185" s="56"/>
      <c r="FN185" s="56"/>
      <c r="FO185" s="56"/>
      <c r="FP185" s="56"/>
      <c r="FQ185" s="56"/>
      <c r="FR185" s="56"/>
      <c r="FS185" s="56"/>
      <c r="FT185" s="56"/>
      <c r="FU185" s="56"/>
      <c r="FV185" s="56"/>
      <c r="FW185" s="56"/>
      <c r="FX185" s="56"/>
      <c r="FY185" s="56"/>
      <c r="FZ185" s="56"/>
      <c r="GA185" s="56"/>
      <c r="GB185" s="56"/>
      <c r="GC185" s="56"/>
      <c r="GD185" s="56"/>
      <c r="GE185" s="56"/>
      <c r="GF185" s="56"/>
      <c r="GG185" s="56"/>
      <c r="GH185" s="56"/>
      <c r="GI185" s="56"/>
      <c r="GJ185" s="56"/>
      <c r="GK185" s="56"/>
      <c r="GL185" s="56"/>
      <c r="GM185" s="56"/>
      <c r="GN185" s="56"/>
      <c r="GO185" s="56"/>
      <c r="GP185" s="56"/>
      <c r="GQ185" s="56"/>
      <c r="GR185" s="56"/>
      <c r="GS185" s="56"/>
      <c r="GT185" s="56"/>
      <c r="GU185" s="56"/>
      <c r="GV185" s="56"/>
      <c r="GW185" s="56"/>
      <c r="GX185" s="56"/>
      <c r="GY185" s="56"/>
      <c r="GZ185" s="56"/>
      <c r="HA185" s="56"/>
      <c r="HB185" s="56"/>
      <c r="HC185" s="56"/>
      <c r="HD185" s="56"/>
      <c r="HE185" s="56"/>
      <c r="HF185" s="56"/>
      <c r="HG185" s="56"/>
      <c r="HH185" s="56"/>
      <c r="HI185" s="56"/>
      <c r="HJ185" s="56"/>
      <c r="HK185" s="56"/>
      <c r="HL185" s="56"/>
      <c r="HM185" s="56"/>
      <c r="HN185" s="56"/>
      <c r="HO185" s="56"/>
      <c r="HP185" s="56"/>
      <c r="HQ185" s="56"/>
      <c r="HR185" s="56"/>
      <c r="HS185" s="56"/>
      <c r="HT185" s="56"/>
      <c r="HU185" s="56"/>
      <c r="HV185" s="56"/>
      <c r="HW185" s="56"/>
      <c r="HX185" s="56"/>
      <c r="HY185" s="56"/>
      <c r="HZ185" s="56"/>
      <c r="IA185" s="56"/>
      <c r="IB185" s="56"/>
      <c r="IC185" s="56"/>
      <c r="ID185" s="56"/>
      <c r="IE185" s="56"/>
      <c r="IF185" s="56"/>
      <c r="IG185" s="56"/>
      <c r="IH185" s="56"/>
      <c r="II185" s="56"/>
      <c r="IJ185" s="56"/>
      <c r="IK185" s="56"/>
      <c r="IL185" s="56"/>
      <c r="IM185" s="56"/>
      <c r="IN185" s="56"/>
    </row>
    <row r="186" spans="1:248">
      <c r="A186" s="59"/>
      <c r="B186" s="106" t="s">
        <v>506</v>
      </c>
      <c r="C186" s="108"/>
      <c r="D186" s="54"/>
      <c r="E186" s="54"/>
      <c r="F186" s="54"/>
      <c r="G186" s="108">
        <v>16490.060000000001</v>
      </c>
      <c r="H186" s="108">
        <v>16490.060000000001</v>
      </c>
      <c r="I186" s="55"/>
      <c r="J186" s="55"/>
      <c r="K186" s="55"/>
      <c r="L186" s="56"/>
      <c r="M186" s="56"/>
      <c r="N186" s="56"/>
      <c r="O186" s="56"/>
      <c r="P186" s="56"/>
      <c r="Q186" s="56"/>
      <c r="R186" s="56"/>
      <c r="S186" s="56"/>
      <c r="T186" s="56"/>
      <c r="U186" s="56"/>
      <c r="V186" s="56"/>
      <c r="W186" s="56"/>
      <c r="X186" s="56"/>
      <c r="Y186" s="56"/>
      <c r="Z186" s="56"/>
      <c r="AA186" s="56"/>
      <c r="AB186" s="56"/>
      <c r="AC186" s="56"/>
      <c r="AD186" s="56"/>
      <c r="AE186" s="56"/>
      <c r="AF186" s="56"/>
      <c r="AG186" s="56"/>
      <c r="AH186" s="56"/>
      <c r="AI186" s="56"/>
      <c r="AJ186" s="56"/>
      <c r="AK186" s="56"/>
      <c r="AL186" s="56"/>
      <c r="AM186" s="56"/>
      <c r="AN186" s="56"/>
      <c r="AO186" s="56"/>
      <c r="AP186" s="56"/>
      <c r="AQ186" s="56"/>
      <c r="AR186" s="56"/>
      <c r="AS186" s="56"/>
      <c r="AT186" s="56"/>
      <c r="AU186" s="56"/>
      <c r="AV186" s="56"/>
      <c r="AW186" s="56"/>
      <c r="AX186" s="56"/>
      <c r="AY186" s="56"/>
      <c r="AZ186" s="56"/>
      <c r="BA186" s="56"/>
      <c r="BB186" s="56"/>
      <c r="BC186" s="56"/>
      <c r="BD186" s="56"/>
      <c r="BE186" s="56"/>
      <c r="BF186" s="56"/>
      <c r="BG186" s="56"/>
      <c r="BH186" s="56"/>
      <c r="BI186" s="56"/>
      <c r="BJ186" s="56"/>
      <c r="BK186" s="56"/>
      <c r="BL186" s="56"/>
      <c r="BM186" s="56"/>
      <c r="BN186" s="56"/>
      <c r="BO186" s="56"/>
      <c r="BP186" s="56"/>
      <c r="BQ186" s="56"/>
      <c r="BR186" s="56"/>
      <c r="BS186" s="56"/>
      <c r="BT186" s="56"/>
      <c r="BU186" s="56"/>
      <c r="BV186" s="56"/>
      <c r="BW186" s="56"/>
      <c r="BX186" s="56"/>
      <c r="BY186" s="56"/>
      <c r="BZ186" s="56"/>
      <c r="CA186" s="56"/>
      <c r="CB186" s="56"/>
      <c r="CC186" s="56"/>
      <c r="CD186" s="56"/>
      <c r="CE186" s="56"/>
      <c r="CF186" s="56"/>
      <c r="CG186" s="56"/>
      <c r="CH186" s="56"/>
      <c r="CI186" s="56"/>
      <c r="CJ186" s="56"/>
      <c r="CK186" s="56"/>
      <c r="CL186" s="56"/>
      <c r="CM186" s="56"/>
      <c r="CN186" s="56"/>
      <c r="CO186" s="56"/>
      <c r="CP186" s="56"/>
      <c r="CQ186" s="56"/>
      <c r="CR186" s="56"/>
      <c r="CS186" s="56"/>
      <c r="CT186" s="56"/>
      <c r="CU186" s="56"/>
      <c r="CV186" s="56"/>
      <c r="CW186" s="56"/>
      <c r="CX186" s="56"/>
      <c r="CY186" s="56"/>
      <c r="CZ186" s="56"/>
      <c r="DA186" s="56"/>
      <c r="DB186" s="56"/>
      <c r="DC186" s="56"/>
      <c r="DD186" s="56"/>
      <c r="DE186" s="56"/>
      <c r="DF186" s="56"/>
      <c r="DG186" s="56"/>
      <c r="DH186" s="56"/>
      <c r="DI186" s="56"/>
      <c r="DJ186" s="56"/>
      <c r="DK186" s="56"/>
      <c r="DL186" s="56"/>
      <c r="DM186" s="56"/>
      <c r="DN186" s="56"/>
      <c r="DO186" s="56"/>
      <c r="DP186" s="56"/>
      <c r="DQ186" s="56"/>
      <c r="DR186" s="56"/>
      <c r="DS186" s="56"/>
      <c r="DT186" s="56"/>
      <c r="DU186" s="56"/>
      <c r="DV186" s="56"/>
      <c r="DW186" s="56"/>
      <c r="DX186" s="56"/>
      <c r="DY186" s="56"/>
      <c r="DZ186" s="56"/>
      <c r="EA186" s="56"/>
      <c r="EB186" s="56"/>
      <c r="EC186" s="56"/>
      <c r="ED186" s="56"/>
      <c r="EE186" s="56"/>
      <c r="EF186" s="56"/>
      <c r="EG186" s="56"/>
      <c r="EH186" s="56"/>
      <c r="EI186" s="56"/>
      <c r="EJ186" s="56"/>
      <c r="EK186" s="56"/>
      <c r="EL186" s="56"/>
      <c r="EM186" s="56"/>
      <c r="EN186" s="56"/>
      <c r="EO186" s="56"/>
      <c r="EP186" s="56"/>
      <c r="EQ186" s="56"/>
      <c r="ER186" s="56"/>
      <c r="ES186" s="56"/>
      <c r="ET186" s="56"/>
      <c r="EU186" s="56"/>
      <c r="EV186" s="56"/>
      <c r="EW186" s="56"/>
      <c r="EX186" s="56"/>
      <c r="EY186" s="56"/>
      <c r="EZ186" s="56"/>
      <c r="FA186" s="56"/>
      <c r="FB186" s="56"/>
      <c r="FC186" s="56"/>
      <c r="FD186" s="56"/>
      <c r="FE186" s="56"/>
      <c r="FF186" s="56"/>
      <c r="FG186" s="56"/>
      <c r="FH186" s="56"/>
      <c r="FI186" s="56"/>
      <c r="FJ186" s="56"/>
      <c r="FK186" s="56"/>
      <c r="FL186" s="56"/>
      <c r="FM186" s="56"/>
      <c r="FN186" s="56"/>
      <c r="FO186" s="56"/>
      <c r="FP186" s="56"/>
      <c r="FQ186" s="56"/>
      <c r="FR186" s="56"/>
      <c r="FS186" s="56"/>
      <c r="FT186" s="56"/>
      <c r="FU186" s="56"/>
      <c r="FV186" s="56"/>
      <c r="FW186" s="56"/>
      <c r="FX186" s="56"/>
      <c r="FY186" s="56"/>
      <c r="FZ186" s="56"/>
      <c r="GA186" s="56"/>
      <c r="GB186" s="56"/>
      <c r="GC186" s="56"/>
      <c r="GD186" s="56"/>
      <c r="GE186" s="56"/>
      <c r="GF186" s="56"/>
      <c r="GG186" s="56"/>
      <c r="GH186" s="56"/>
      <c r="GI186" s="56"/>
      <c r="GJ186" s="56"/>
      <c r="GK186" s="56"/>
      <c r="GL186" s="56"/>
      <c r="GM186" s="56"/>
      <c r="GN186" s="56"/>
      <c r="GO186" s="56"/>
      <c r="GP186" s="56"/>
      <c r="GQ186" s="56"/>
      <c r="GR186" s="56"/>
      <c r="GS186" s="56"/>
      <c r="GT186" s="56"/>
      <c r="GU186" s="56"/>
      <c r="GV186" s="56"/>
      <c r="GW186" s="56"/>
      <c r="GX186" s="56"/>
      <c r="GY186" s="56"/>
      <c r="GZ186" s="56"/>
      <c r="HA186" s="56"/>
      <c r="HB186" s="56"/>
      <c r="HC186" s="56"/>
      <c r="HD186" s="56"/>
      <c r="HE186" s="56"/>
      <c r="HF186" s="56"/>
      <c r="HG186" s="56"/>
      <c r="HH186" s="56"/>
      <c r="HI186" s="56"/>
      <c r="HJ186" s="56"/>
      <c r="HK186" s="56"/>
      <c r="HL186" s="56"/>
      <c r="HM186" s="56"/>
      <c r="HN186" s="56"/>
      <c r="HO186" s="56"/>
      <c r="HP186" s="56"/>
      <c r="HQ186" s="56"/>
      <c r="HR186" s="56"/>
      <c r="HS186" s="56"/>
      <c r="HT186" s="56"/>
      <c r="HU186" s="56"/>
      <c r="HV186" s="56"/>
      <c r="HW186" s="56"/>
      <c r="HX186" s="56"/>
      <c r="HY186" s="56"/>
      <c r="HZ186" s="56"/>
      <c r="IA186" s="56"/>
      <c r="IB186" s="56"/>
      <c r="IC186" s="56"/>
      <c r="ID186" s="56"/>
      <c r="IE186" s="56"/>
      <c r="IF186" s="56"/>
      <c r="IG186" s="56"/>
      <c r="IH186" s="56"/>
      <c r="II186" s="56"/>
      <c r="IJ186" s="56"/>
      <c r="IK186" s="56"/>
      <c r="IL186" s="56"/>
      <c r="IM186" s="56"/>
      <c r="IN186" s="56"/>
    </row>
    <row r="187" spans="1:248">
      <c r="A187" s="52"/>
      <c r="B187" s="69" t="s">
        <v>414</v>
      </c>
      <c r="C187" s="108"/>
      <c r="D187" s="107">
        <v>4284000</v>
      </c>
      <c r="E187" s="107">
        <v>4614000</v>
      </c>
      <c r="F187" s="107">
        <v>2631000</v>
      </c>
      <c r="G187" s="108">
        <v>2492870</v>
      </c>
      <c r="H187" s="108">
        <v>425007.57</v>
      </c>
      <c r="I187" s="55"/>
      <c r="J187" s="55"/>
      <c r="K187" s="55"/>
      <c r="L187" s="56"/>
      <c r="M187" s="56"/>
      <c r="N187" s="56"/>
      <c r="O187" s="56"/>
      <c r="P187" s="56"/>
      <c r="Q187" s="56"/>
      <c r="R187" s="56"/>
      <c r="S187" s="56"/>
      <c r="T187" s="56"/>
      <c r="U187" s="56"/>
      <c r="V187" s="56"/>
      <c r="W187" s="56"/>
      <c r="X187" s="56"/>
      <c r="Y187" s="56"/>
      <c r="Z187" s="56"/>
      <c r="AA187" s="56"/>
      <c r="AB187" s="56"/>
      <c r="AC187" s="56"/>
      <c r="AD187" s="56"/>
      <c r="AE187" s="56"/>
      <c r="AF187" s="56"/>
      <c r="AG187" s="56"/>
      <c r="AH187" s="56"/>
      <c r="AI187" s="56"/>
      <c r="AJ187" s="56"/>
      <c r="AK187" s="56"/>
      <c r="AL187" s="56"/>
      <c r="AM187" s="56"/>
      <c r="AN187" s="56"/>
      <c r="AO187" s="56"/>
      <c r="AP187" s="56"/>
      <c r="AQ187" s="56"/>
      <c r="AR187" s="56"/>
      <c r="AS187" s="56"/>
      <c r="AT187" s="56"/>
      <c r="AU187" s="56"/>
      <c r="AV187" s="56"/>
      <c r="AW187" s="56"/>
      <c r="AX187" s="56"/>
      <c r="AY187" s="56"/>
      <c r="AZ187" s="56"/>
      <c r="BA187" s="56"/>
      <c r="BB187" s="56"/>
      <c r="BC187" s="56"/>
      <c r="BD187" s="56"/>
      <c r="BE187" s="56"/>
      <c r="BF187" s="56"/>
      <c r="BG187" s="56"/>
      <c r="BH187" s="56"/>
      <c r="BI187" s="56"/>
      <c r="BJ187" s="56"/>
      <c r="BK187" s="56"/>
      <c r="BL187" s="56"/>
      <c r="BM187" s="56"/>
      <c r="BN187" s="56"/>
      <c r="BO187" s="56"/>
      <c r="BP187" s="56"/>
      <c r="BQ187" s="56"/>
      <c r="BR187" s="56"/>
      <c r="BS187" s="56"/>
      <c r="BT187" s="56"/>
      <c r="BU187" s="56"/>
      <c r="BV187" s="56"/>
      <c r="BW187" s="56"/>
      <c r="BX187" s="56"/>
      <c r="BY187" s="56"/>
      <c r="BZ187" s="56"/>
      <c r="CA187" s="56"/>
      <c r="CB187" s="56"/>
      <c r="CC187" s="56"/>
      <c r="CD187" s="56"/>
      <c r="CE187" s="56"/>
      <c r="CF187" s="56"/>
      <c r="CG187" s="56"/>
      <c r="CH187" s="56"/>
      <c r="CI187" s="56"/>
      <c r="CJ187" s="56"/>
      <c r="CK187" s="56"/>
      <c r="CL187" s="56"/>
      <c r="CM187" s="56"/>
      <c r="CN187" s="56"/>
      <c r="CO187" s="56"/>
      <c r="CP187" s="56"/>
      <c r="CQ187" s="56"/>
      <c r="CR187" s="56"/>
      <c r="CS187" s="56"/>
      <c r="CT187" s="56"/>
      <c r="CU187" s="56"/>
      <c r="CV187" s="56"/>
      <c r="CW187" s="56"/>
      <c r="CX187" s="56"/>
      <c r="CY187" s="56"/>
      <c r="CZ187" s="56"/>
      <c r="DA187" s="56"/>
      <c r="DB187" s="56"/>
      <c r="DC187" s="56"/>
      <c r="DD187" s="56"/>
      <c r="DE187" s="56"/>
      <c r="DF187" s="56"/>
      <c r="DG187" s="56"/>
      <c r="DH187" s="56"/>
      <c r="DI187" s="56"/>
      <c r="DJ187" s="56"/>
      <c r="DK187" s="56"/>
      <c r="DL187" s="56"/>
      <c r="DM187" s="56"/>
      <c r="DN187" s="56"/>
      <c r="DO187" s="56"/>
      <c r="DP187" s="56"/>
      <c r="DQ187" s="56"/>
      <c r="DR187" s="56"/>
      <c r="DS187" s="56"/>
      <c r="DT187" s="56"/>
      <c r="DU187" s="56"/>
      <c r="DV187" s="56"/>
      <c r="DW187" s="56"/>
      <c r="DX187" s="56"/>
      <c r="DY187" s="56"/>
      <c r="DZ187" s="56"/>
      <c r="EA187" s="56"/>
      <c r="EB187" s="56"/>
      <c r="EC187" s="56"/>
      <c r="ED187" s="56"/>
      <c r="EE187" s="56"/>
      <c r="EF187" s="56"/>
      <c r="EG187" s="56"/>
      <c r="EH187" s="56"/>
      <c r="EI187" s="56"/>
      <c r="EJ187" s="56"/>
      <c r="EK187" s="56"/>
      <c r="EL187" s="56"/>
      <c r="EM187" s="56"/>
      <c r="EN187" s="56"/>
      <c r="EO187" s="56"/>
      <c r="EP187" s="56"/>
      <c r="EQ187" s="56"/>
      <c r="ER187" s="56"/>
      <c r="ES187" s="56"/>
      <c r="ET187" s="56"/>
      <c r="EU187" s="56"/>
      <c r="EV187" s="56"/>
      <c r="EW187" s="56"/>
      <c r="EX187" s="56"/>
      <c r="EY187" s="56"/>
      <c r="EZ187" s="56"/>
      <c r="FA187" s="56"/>
      <c r="FB187" s="56"/>
      <c r="FC187" s="56"/>
      <c r="FD187" s="56"/>
      <c r="FE187" s="56"/>
      <c r="FF187" s="56"/>
      <c r="FG187" s="56"/>
      <c r="FH187" s="56"/>
      <c r="FI187" s="56"/>
      <c r="FJ187" s="56"/>
      <c r="FK187" s="56"/>
      <c r="FL187" s="56"/>
      <c r="FM187" s="56"/>
      <c r="FN187" s="56"/>
      <c r="FO187" s="56"/>
      <c r="FP187" s="56"/>
      <c r="FQ187" s="56"/>
      <c r="FR187" s="56"/>
      <c r="FS187" s="56"/>
      <c r="FT187" s="56"/>
      <c r="FU187" s="56"/>
      <c r="FV187" s="56"/>
      <c r="FW187" s="56"/>
      <c r="FX187" s="56"/>
      <c r="FY187" s="56"/>
      <c r="FZ187" s="56"/>
      <c r="GA187" s="56"/>
      <c r="GB187" s="56"/>
      <c r="GC187" s="56"/>
      <c r="GD187" s="56"/>
      <c r="GE187" s="56"/>
      <c r="GF187" s="56"/>
      <c r="GG187" s="56"/>
      <c r="GH187" s="56"/>
      <c r="GI187" s="56"/>
      <c r="GJ187" s="56"/>
      <c r="GK187" s="56"/>
      <c r="GL187" s="56"/>
      <c r="GM187" s="56"/>
      <c r="GN187" s="56"/>
      <c r="GO187" s="56"/>
      <c r="GP187" s="56"/>
      <c r="GQ187" s="56"/>
      <c r="GR187" s="56"/>
      <c r="GS187" s="56"/>
      <c r="GT187" s="56"/>
      <c r="GU187" s="56"/>
      <c r="GV187" s="56"/>
      <c r="GW187" s="56"/>
      <c r="GX187" s="56"/>
      <c r="GY187" s="56"/>
      <c r="GZ187" s="56"/>
      <c r="HA187" s="56"/>
      <c r="HB187" s="56"/>
      <c r="HC187" s="56"/>
      <c r="HD187" s="56"/>
      <c r="HE187" s="56"/>
      <c r="HF187" s="56"/>
      <c r="HG187" s="56"/>
      <c r="HH187" s="56"/>
      <c r="HI187" s="56"/>
      <c r="HJ187" s="56"/>
      <c r="HK187" s="56"/>
      <c r="HL187" s="56"/>
      <c r="HM187" s="56"/>
      <c r="HN187" s="56"/>
      <c r="HO187" s="56"/>
      <c r="HP187" s="56"/>
      <c r="HQ187" s="56"/>
      <c r="HR187" s="56"/>
      <c r="HS187" s="56"/>
      <c r="HT187" s="56"/>
      <c r="HU187" s="56"/>
      <c r="HV187" s="56"/>
      <c r="HW187" s="56"/>
      <c r="HX187" s="56"/>
      <c r="HY187" s="56"/>
      <c r="HZ187" s="56"/>
      <c r="IA187" s="56"/>
      <c r="IB187" s="56"/>
      <c r="IC187" s="56"/>
      <c r="ID187" s="56"/>
      <c r="IE187" s="56"/>
      <c r="IF187" s="56"/>
      <c r="IG187" s="56"/>
      <c r="IH187" s="56"/>
      <c r="II187" s="56"/>
      <c r="IJ187" s="56"/>
      <c r="IK187" s="56"/>
      <c r="IL187" s="56"/>
      <c r="IM187" s="56"/>
      <c r="IN187" s="56"/>
    </row>
    <row r="188" spans="1:248" ht="30">
      <c r="A188" s="52"/>
      <c r="B188" s="69" t="s">
        <v>415</v>
      </c>
      <c r="C188" s="108"/>
      <c r="D188" s="107">
        <v>217000</v>
      </c>
      <c r="E188" s="107">
        <v>217000</v>
      </c>
      <c r="F188" s="107">
        <v>217000</v>
      </c>
      <c r="G188" s="108">
        <v>40000</v>
      </c>
      <c r="H188" s="108">
        <v>11760</v>
      </c>
      <c r="I188" s="55"/>
      <c r="J188" s="55"/>
      <c r="K188" s="55"/>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56"/>
      <c r="BH188" s="56"/>
      <c r="BI188" s="56"/>
      <c r="BJ188" s="56"/>
      <c r="BK188" s="56"/>
      <c r="BL188" s="56"/>
      <c r="BM188" s="56"/>
      <c r="BN188" s="56"/>
      <c r="BO188" s="56"/>
      <c r="BP188" s="56"/>
      <c r="BQ188" s="56"/>
      <c r="BR188" s="56"/>
      <c r="BS188" s="56"/>
      <c r="BT188" s="56"/>
      <c r="BU188" s="56"/>
      <c r="BV188" s="56"/>
      <c r="BW188" s="56"/>
      <c r="BX188" s="56"/>
      <c r="BY188" s="56"/>
      <c r="BZ188" s="56"/>
      <c r="CA188" s="56"/>
      <c r="CB188" s="56"/>
      <c r="CC188" s="56"/>
      <c r="CD188" s="56"/>
      <c r="CE188" s="56"/>
      <c r="CF188" s="56"/>
      <c r="CG188" s="56"/>
      <c r="CH188" s="56"/>
      <c r="CI188" s="56"/>
      <c r="CJ188" s="56"/>
      <c r="CK188" s="56"/>
      <c r="CL188" s="56"/>
      <c r="CM188" s="56"/>
      <c r="CN188" s="56"/>
      <c r="CO188" s="56"/>
      <c r="CP188" s="56"/>
      <c r="CQ188" s="56"/>
      <c r="CR188" s="56"/>
      <c r="CS188" s="56"/>
      <c r="CT188" s="56"/>
      <c r="CU188" s="56"/>
      <c r="CV188" s="56"/>
      <c r="CW188" s="56"/>
      <c r="CX188" s="56"/>
      <c r="CY188" s="56"/>
      <c r="CZ188" s="56"/>
      <c r="DA188" s="56"/>
      <c r="DB188" s="56"/>
      <c r="DC188" s="56"/>
      <c r="DD188" s="56"/>
      <c r="DE188" s="56"/>
      <c r="DF188" s="56"/>
      <c r="DG188" s="56"/>
      <c r="DH188" s="56"/>
      <c r="DI188" s="56"/>
      <c r="DJ188" s="56"/>
      <c r="DK188" s="56"/>
      <c r="DL188" s="56"/>
      <c r="DM188" s="56"/>
      <c r="DN188" s="56"/>
      <c r="DO188" s="56"/>
      <c r="DP188" s="56"/>
      <c r="DQ188" s="56"/>
      <c r="DR188" s="56"/>
      <c r="DS188" s="56"/>
      <c r="DT188" s="56"/>
      <c r="DU188" s="56"/>
      <c r="DV188" s="56"/>
      <c r="DW188" s="56"/>
      <c r="DX188" s="56"/>
      <c r="DY188" s="56"/>
      <c r="DZ188" s="56"/>
      <c r="EA188" s="56"/>
      <c r="EB188" s="56"/>
      <c r="EC188" s="56"/>
      <c r="ED188" s="56"/>
      <c r="EE188" s="56"/>
      <c r="EF188" s="56"/>
      <c r="EG188" s="56"/>
      <c r="EH188" s="56"/>
      <c r="EI188" s="56"/>
      <c r="EJ188" s="56"/>
      <c r="EK188" s="56"/>
      <c r="EL188" s="56"/>
      <c r="EM188" s="56"/>
      <c r="EN188" s="56"/>
      <c r="EO188" s="56"/>
      <c r="EP188" s="56"/>
      <c r="EQ188" s="56"/>
      <c r="ER188" s="56"/>
      <c r="ES188" s="56"/>
      <c r="ET188" s="56"/>
      <c r="EU188" s="56"/>
      <c r="EV188" s="56"/>
      <c r="EW188" s="56"/>
      <c r="EX188" s="56"/>
      <c r="EY188" s="56"/>
      <c r="EZ188" s="56"/>
      <c r="FA188" s="56"/>
      <c r="FB188" s="56"/>
      <c r="FC188" s="56"/>
      <c r="FD188" s="56"/>
      <c r="FE188" s="56"/>
      <c r="FF188" s="56"/>
      <c r="FG188" s="56"/>
      <c r="FH188" s="56"/>
      <c r="FI188" s="56"/>
      <c r="FJ188" s="56"/>
      <c r="FK188" s="56"/>
      <c r="FL188" s="56"/>
      <c r="FM188" s="56"/>
      <c r="FN188" s="56"/>
      <c r="FO188" s="56"/>
      <c r="FP188" s="56"/>
      <c r="FQ188" s="56"/>
      <c r="FR188" s="56"/>
      <c r="FS188" s="56"/>
      <c r="FT188" s="56"/>
      <c r="FU188" s="56"/>
      <c r="FV188" s="56"/>
      <c r="FW188" s="56"/>
      <c r="FX188" s="56"/>
      <c r="FY188" s="56"/>
      <c r="FZ188" s="56"/>
      <c r="GA188" s="56"/>
      <c r="GB188" s="56"/>
      <c r="GC188" s="56"/>
      <c r="GD188" s="56"/>
      <c r="GE188" s="56"/>
      <c r="GF188" s="56"/>
      <c r="GG188" s="56"/>
      <c r="GH188" s="56"/>
      <c r="GI188" s="56"/>
      <c r="GJ188" s="56"/>
      <c r="GK188" s="56"/>
      <c r="GL188" s="56"/>
      <c r="GM188" s="56"/>
      <c r="GN188" s="56"/>
      <c r="GO188" s="56"/>
      <c r="GP188" s="56"/>
      <c r="GQ188" s="56"/>
      <c r="GR188" s="56"/>
      <c r="GS188" s="56"/>
      <c r="GT188" s="56"/>
      <c r="GU188" s="56"/>
      <c r="GV188" s="56"/>
      <c r="GW188" s="56"/>
      <c r="GX188" s="56"/>
      <c r="GY188" s="56"/>
      <c r="GZ188" s="56"/>
      <c r="HA188" s="56"/>
      <c r="HB188" s="56"/>
      <c r="HC188" s="56"/>
      <c r="HD188" s="56"/>
      <c r="HE188" s="56"/>
      <c r="HF188" s="56"/>
      <c r="HG188" s="56"/>
      <c r="HH188" s="56"/>
      <c r="HI188" s="56"/>
      <c r="HJ188" s="56"/>
      <c r="HK188" s="56"/>
      <c r="HL188" s="56"/>
      <c r="HM188" s="56"/>
      <c r="HN188" s="56"/>
      <c r="HO188" s="56"/>
      <c r="HP188" s="56"/>
      <c r="HQ188" s="56"/>
      <c r="HR188" s="56"/>
      <c r="HS188" s="56"/>
      <c r="HT188" s="56"/>
      <c r="HU188" s="56"/>
      <c r="HV188" s="56"/>
      <c r="HW188" s="56"/>
      <c r="HX188" s="56"/>
      <c r="HY188" s="56"/>
      <c r="HZ188" s="56"/>
      <c r="IA188" s="56"/>
      <c r="IB188" s="56"/>
      <c r="IC188" s="56"/>
      <c r="ID188" s="56"/>
      <c r="IE188" s="56"/>
      <c r="IF188" s="56"/>
      <c r="IG188" s="56"/>
      <c r="IH188" s="56"/>
      <c r="II188" s="56"/>
      <c r="IJ188" s="56"/>
      <c r="IK188" s="56"/>
      <c r="IL188" s="56"/>
      <c r="IM188" s="56"/>
      <c r="IN188" s="56"/>
    </row>
    <row r="189" spans="1:248" ht="45">
      <c r="A189" s="52"/>
      <c r="B189" s="69" t="s">
        <v>416</v>
      </c>
      <c r="C189" s="108"/>
      <c r="D189" s="107">
        <v>611000</v>
      </c>
      <c r="E189" s="107">
        <v>501000</v>
      </c>
      <c r="F189" s="107">
        <v>497000</v>
      </c>
      <c r="G189" s="108">
        <v>386750</v>
      </c>
      <c r="H189" s="108">
        <v>80500</v>
      </c>
      <c r="I189" s="55"/>
      <c r="J189" s="55"/>
      <c r="K189" s="55"/>
      <c r="L189" s="56"/>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c r="BC189" s="56"/>
      <c r="BD189" s="56"/>
      <c r="BE189" s="56"/>
      <c r="BF189" s="56"/>
      <c r="BG189" s="56"/>
      <c r="BH189" s="56"/>
      <c r="BI189" s="56"/>
      <c r="BJ189" s="56"/>
      <c r="BK189" s="56"/>
      <c r="BL189" s="56"/>
      <c r="BM189" s="56"/>
      <c r="BN189" s="56"/>
      <c r="BO189" s="56"/>
      <c r="BP189" s="56"/>
      <c r="BQ189" s="56"/>
      <c r="BR189" s="56"/>
      <c r="BS189" s="56"/>
      <c r="BT189" s="56"/>
      <c r="BU189" s="56"/>
      <c r="BV189" s="56"/>
      <c r="BW189" s="56"/>
      <c r="BX189" s="56"/>
      <c r="BY189" s="56"/>
      <c r="BZ189" s="56"/>
      <c r="CA189" s="56"/>
      <c r="CB189" s="56"/>
      <c r="CC189" s="56"/>
      <c r="CD189" s="56"/>
      <c r="CE189" s="56"/>
      <c r="CF189" s="56"/>
      <c r="CG189" s="56"/>
      <c r="CH189" s="56"/>
      <c r="CI189" s="56"/>
      <c r="CJ189" s="56"/>
      <c r="CK189" s="56"/>
      <c r="CL189" s="56"/>
      <c r="CM189" s="56"/>
      <c r="CN189" s="56"/>
      <c r="CO189" s="56"/>
      <c r="CP189" s="56"/>
      <c r="CQ189" s="56"/>
      <c r="CR189" s="56"/>
      <c r="CS189" s="56"/>
      <c r="CT189" s="56"/>
      <c r="CU189" s="56"/>
      <c r="CV189" s="56"/>
      <c r="CW189" s="56"/>
      <c r="CX189" s="56"/>
      <c r="CY189" s="56"/>
      <c r="CZ189" s="56"/>
      <c r="DA189" s="56"/>
      <c r="DB189" s="56"/>
      <c r="DC189" s="56"/>
      <c r="DD189" s="56"/>
      <c r="DE189" s="56"/>
      <c r="DF189" s="56"/>
      <c r="DG189" s="56"/>
      <c r="DH189" s="56"/>
      <c r="DI189" s="56"/>
      <c r="DJ189" s="56"/>
      <c r="DK189" s="56"/>
      <c r="DL189" s="56"/>
      <c r="DM189" s="56"/>
      <c r="DN189" s="56"/>
      <c r="DO189" s="56"/>
      <c r="DP189" s="56"/>
      <c r="DQ189" s="56"/>
      <c r="DR189" s="56"/>
      <c r="DS189" s="56"/>
      <c r="DT189" s="56"/>
      <c r="DU189" s="56"/>
      <c r="DV189" s="56"/>
      <c r="DW189" s="56"/>
      <c r="DX189" s="56"/>
      <c r="DY189" s="56"/>
      <c r="DZ189" s="56"/>
      <c r="EA189" s="56"/>
      <c r="EB189" s="56"/>
      <c r="EC189" s="56"/>
      <c r="ED189" s="56"/>
      <c r="EE189" s="56"/>
      <c r="EF189" s="56"/>
      <c r="EG189" s="56"/>
      <c r="EH189" s="56"/>
      <c r="EI189" s="56"/>
      <c r="EJ189" s="56"/>
      <c r="EK189" s="56"/>
      <c r="EL189" s="56"/>
      <c r="EM189" s="56"/>
      <c r="EN189" s="56"/>
      <c r="EO189" s="56"/>
      <c r="EP189" s="56"/>
      <c r="EQ189" s="56"/>
      <c r="ER189" s="56"/>
      <c r="ES189" s="56"/>
      <c r="ET189" s="56"/>
      <c r="EU189" s="56"/>
      <c r="EV189" s="56"/>
      <c r="EW189" s="56"/>
      <c r="EX189" s="56"/>
      <c r="EY189" s="56"/>
      <c r="EZ189" s="56"/>
      <c r="FA189" s="56"/>
      <c r="FB189" s="56"/>
      <c r="FC189" s="56"/>
      <c r="FD189" s="56"/>
      <c r="FE189" s="56"/>
      <c r="FF189" s="56"/>
      <c r="FG189" s="56"/>
      <c r="FH189" s="56"/>
      <c r="FI189" s="56"/>
      <c r="FJ189" s="56"/>
      <c r="FK189" s="56"/>
      <c r="FL189" s="56"/>
      <c r="FM189" s="56"/>
      <c r="FN189" s="56"/>
      <c r="FO189" s="56"/>
      <c r="FP189" s="56"/>
      <c r="FQ189" s="56"/>
      <c r="FR189" s="56"/>
      <c r="FS189" s="56"/>
      <c r="FT189" s="56"/>
      <c r="FU189" s="56"/>
      <c r="FV189" s="56"/>
      <c r="FW189" s="56"/>
      <c r="FX189" s="56"/>
      <c r="FY189" s="56"/>
      <c r="FZ189" s="56"/>
      <c r="GA189" s="56"/>
      <c r="GB189" s="56"/>
      <c r="GC189" s="56"/>
      <c r="GD189" s="56"/>
      <c r="GE189" s="56"/>
      <c r="GF189" s="56"/>
      <c r="GG189" s="56"/>
      <c r="GH189" s="56"/>
      <c r="GI189" s="56"/>
      <c r="GJ189" s="56"/>
      <c r="GK189" s="56"/>
      <c r="GL189" s="56"/>
      <c r="GM189" s="56"/>
      <c r="GN189" s="56"/>
      <c r="GO189" s="56"/>
      <c r="GP189" s="56"/>
      <c r="GQ189" s="56"/>
      <c r="GR189" s="56"/>
      <c r="GS189" s="56"/>
      <c r="GT189" s="56"/>
      <c r="GU189" s="56"/>
      <c r="GV189" s="56"/>
      <c r="GW189" s="56"/>
      <c r="GX189" s="56"/>
      <c r="GY189" s="56"/>
      <c r="GZ189" s="56"/>
      <c r="HA189" s="56"/>
      <c r="HB189" s="56"/>
      <c r="HC189" s="56"/>
      <c r="HD189" s="56"/>
      <c r="HE189" s="56"/>
      <c r="HF189" s="56"/>
      <c r="HG189" s="56"/>
      <c r="HH189" s="56"/>
      <c r="HI189" s="56"/>
      <c r="HJ189" s="56"/>
      <c r="HK189" s="56"/>
      <c r="HL189" s="56"/>
      <c r="HM189" s="56"/>
      <c r="HN189" s="56"/>
      <c r="HO189" s="56"/>
      <c r="HP189" s="56"/>
      <c r="HQ189" s="56"/>
      <c r="HR189" s="56"/>
      <c r="HS189" s="56"/>
      <c r="HT189" s="56"/>
      <c r="HU189" s="56"/>
      <c r="HV189" s="56"/>
      <c r="HW189" s="56"/>
      <c r="HX189" s="56"/>
      <c r="HY189" s="56"/>
      <c r="HZ189" s="56"/>
      <c r="IA189" s="56"/>
      <c r="IB189" s="56"/>
      <c r="IC189" s="56"/>
      <c r="ID189" s="56"/>
      <c r="IE189" s="56"/>
      <c r="IF189" s="56"/>
      <c r="IG189" s="56"/>
      <c r="IH189" s="56"/>
      <c r="II189" s="56"/>
      <c r="IJ189" s="56"/>
      <c r="IK189" s="56"/>
      <c r="IL189" s="56"/>
      <c r="IM189" s="56"/>
      <c r="IN189" s="56"/>
    </row>
    <row r="190" spans="1:248" ht="60">
      <c r="A190" s="52"/>
      <c r="B190" s="69" t="s">
        <v>365</v>
      </c>
      <c r="C190" s="108"/>
      <c r="D190" s="107"/>
      <c r="E190" s="107"/>
      <c r="F190" s="107"/>
      <c r="G190" s="108"/>
      <c r="H190" s="108"/>
      <c r="I190" s="55"/>
      <c r="J190" s="55"/>
      <c r="K190" s="55"/>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c r="BT190" s="56"/>
      <c r="BU190" s="56"/>
      <c r="BV190" s="56"/>
      <c r="BW190" s="56"/>
      <c r="BX190" s="56"/>
      <c r="BY190" s="56"/>
      <c r="BZ190" s="56"/>
      <c r="CA190" s="56"/>
      <c r="CB190" s="56"/>
      <c r="CC190" s="56"/>
      <c r="CD190" s="56"/>
      <c r="CE190" s="56"/>
      <c r="CF190" s="56"/>
      <c r="CG190" s="56"/>
      <c r="CH190" s="56"/>
      <c r="CI190" s="56"/>
      <c r="CJ190" s="56"/>
      <c r="CK190" s="56"/>
      <c r="CL190" s="56"/>
      <c r="CM190" s="56"/>
      <c r="CN190" s="56"/>
      <c r="CO190" s="56"/>
      <c r="CP190" s="56"/>
      <c r="CQ190" s="56"/>
      <c r="CR190" s="56"/>
      <c r="CS190" s="56"/>
      <c r="CT190" s="56"/>
      <c r="CU190" s="56"/>
      <c r="CV190" s="56"/>
      <c r="CW190" s="56"/>
      <c r="CX190" s="56"/>
      <c r="CY190" s="56"/>
      <c r="CZ190" s="56"/>
      <c r="DA190" s="56"/>
      <c r="DB190" s="56"/>
      <c r="DC190" s="56"/>
      <c r="DD190" s="56"/>
      <c r="DE190" s="56"/>
      <c r="DF190" s="56"/>
      <c r="DG190" s="56"/>
      <c r="DH190" s="56"/>
      <c r="DI190" s="56"/>
      <c r="DJ190" s="56"/>
      <c r="DK190" s="56"/>
      <c r="DL190" s="56"/>
      <c r="DM190" s="56"/>
      <c r="DN190" s="56"/>
      <c r="DO190" s="56"/>
      <c r="DP190" s="56"/>
      <c r="DQ190" s="56"/>
      <c r="DR190" s="56"/>
      <c r="DS190" s="56"/>
      <c r="DT190" s="56"/>
      <c r="DU190" s="56"/>
      <c r="DV190" s="56"/>
      <c r="DW190" s="56"/>
      <c r="DX190" s="56"/>
      <c r="DY190" s="56"/>
      <c r="DZ190" s="56"/>
      <c r="EA190" s="56"/>
      <c r="EB190" s="56"/>
      <c r="EC190" s="56"/>
      <c r="ED190" s="56"/>
      <c r="EE190" s="56"/>
      <c r="EF190" s="56"/>
      <c r="EG190" s="56"/>
      <c r="EH190" s="56"/>
      <c r="EI190" s="56"/>
      <c r="EJ190" s="56"/>
      <c r="EK190" s="56"/>
      <c r="EL190" s="56"/>
      <c r="EM190" s="56"/>
      <c r="EN190" s="56"/>
      <c r="EO190" s="56"/>
      <c r="EP190" s="56"/>
      <c r="EQ190" s="56"/>
      <c r="ER190" s="56"/>
      <c r="ES190" s="56"/>
      <c r="ET190" s="56"/>
      <c r="EU190" s="56"/>
      <c r="EV190" s="56"/>
      <c r="EW190" s="56"/>
      <c r="EX190" s="56"/>
      <c r="EY190" s="56"/>
      <c r="EZ190" s="56"/>
      <c r="FA190" s="56"/>
      <c r="FB190" s="56"/>
      <c r="FC190" s="56"/>
      <c r="FD190" s="56"/>
      <c r="FE190" s="56"/>
      <c r="FF190" s="56"/>
      <c r="FG190" s="56"/>
      <c r="FH190" s="56"/>
      <c r="FI190" s="56"/>
      <c r="FJ190" s="56"/>
      <c r="FK190" s="56"/>
      <c r="FL190" s="56"/>
      <c r="FM190" s="56"/>
      <c r="FN190" s="56"/>
      <c r="FO190" s="56"/>
      <c r="FP190" s="56"/>
      <c r="FQ190" s="56"/>
      <c r="FR190" s="56"/>
      <c r="FS190" s="56"/>
      <c r="FT190" s="56"/>
      <c r="FU190" s="56"/>
      <c r="FV190" s="56"/>
      <c r="FW190" s="56"/>
      <c r="FX190" s="56"/>
      <c r="FY190" s="56"/>
      <c r="FZ190" s="56"/>
      <c r="GA190" s="56"/>
      <c r="GB190" s="56"/>
      <c r="GC190" s="56"/>
      <c r="GD190" s="56"/>
      <c r="GE190" s="56"/>
      <c r="GF190" s="56"/>
      <c r="GG190" s="56"/>
      <c r="GH190" s="56"/>
      <c r="GI190" s="56"/>
      <c r="GJ190" s="56"/>
      <c r="GK190" s="56"/>
      <c r="GL190" s="56"/>
      <c r="GM190" s="56"/>
      <c r="GN190" s="56"/>
      <c r="GO190" s="56"/>
      <c r="GP190" s="56"/>
      <c r="GQ190" s="56"/>
      <c r="GR190" s="56"/>
      <c r="GS190" s="56"/>
      <c r="GT190" s="56"/>
      <c r="GU190" s="56"/>
      <c r="GV190" s="56"/>
      <c r="GW190" s="56"/>
      <c r="GX190" s="56"/>
      <c r="GY190" s="56"/>
      <c r="GZ190" s="56"/>
      <c r="HA190" s="56"/>
      <c r="HB190" s="56"/>
      <c r="HC190" s="56"/>
      <c r="HD190" s="56"/>
      <c r="HE190" s="56"/>
      <c r="HF190" s="56"/>
      <c r="HG190" s="56"/>
      <c r="HH190" s="56"/>
      <c r="HI190" s="56"/>
      <c r="HJ190" s="56"/>
      <c r="HK190" s="56"/>
      <c r="HL190" s="56"/>
      <c r="HM190" s="56"/>
      <c r="HN190" s="56"/>
      <c r="HO190" s="56"/>
      <c r="HP190" s="56"/>
      <c r="HQ190" s="56"/>
      <c r="HR190" s="56"/>
      <c r="HS190" s="56"/>
      <c r="HT190" s="56"/>
      <c r="HU190" s="56"/>
      <c r="HV190" s="56"/>
      <c r="HW190" s="56"/>
      <c r="HX190" s="56"/>
      <c r="HY190" s="56"/>
      <c r="HZ190" s="56"/>
      <c r="IA190" s="56"/>
      <c r="IB190" s="56"/>
      <c r="IC190" s="56"/>
      <c r="ID190" s="56"/>
      <c r="IE190" s="56"/>
      <c r="IF190" s="56"/>
      <c r="IG190" s="56"/>
      <c r="IH190" s="56"/>
      <c r="II190" s="56"/>
      <c r="IJ190" s="56"/>
      <c r="IK190" s="56"/>
      <c r="IL190" s="56"/>
      <c r="IM190" s="56"/>
      <c r="IN190" s="56"/>
    </row>
    <row r="191" spans="1:248" ht="45">
      <c r="A191" s="52"/>
      <c r="B191" s="69" t="s">
        <v>502</v>
      </c>
      <c r="C191" s="108"/>
      <c r="D191" s="107">
        <v>1596000</v>
      </c>
      <c r="E191" s="107">
        <v>16330</v>
      </c>
      <c r="F191" s="107">
        <v>2330</v>
      </c>
      <c r="G191" s="108">
        <v>2330</v>
      </c>
      <c r="H191" s="108">
        <v>750</v>
      </c>
      <c r="I191" s="55"/>
      <c r="J191" s="55"/>
      <c r="K191" s="55"/>
      <c r="L191" s="56"/>
      <c r="M191" s="56"/>
      <c r="N191" s="56"/>
      <c r="O191" s="56"/>
      <c r="P191" s="56"/>
      <c r="Q191" s="56"/>
      <c r="R191" s="56"/>
      <c r="S191" s="56"/>
      <c r="T191" s="56"/>
      <c r="U191" s="56"/>
      <c r="V191" s="56"/>
      <c r="W191" s="56"/>
      <c r="X191" s="56"/>
      <c r="Y191" s="56"/>
      <c r="Z191" s="56"/>
      <c r="AA191" s="56"/>
      <c r="AB191" s="56"/>
      <c r="AC191" s="56"/>
      <c r="AD191" s="56"/>
      <c r="AE191" s="56"/>
      <c r="AF191" s="56"/>
      <c r="AG191" s="56"/>
      <c r="AH191" s="56"/>
      <c r="AI191" s="56"/>
      <c r="AJ191" s="56"/>
      <c r="AK191" s="56"/>
      <c r="AL191" s="56"/>
      <c r="AM191" s="56"/>
      <c r="AN191" s="56"/>
      <c r="AO191" s="56"/>
      <c r="AP191" s="56"/>
      <c r="AQ191" s="56"/>
      <c r="AR191" s="56"/>
      <c r="AS191" s="56"/>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c r="BS191" s="56"/>
      <c r="BT191" s="56"/>
      <c r="BU191" s="56"/>
      <c r="BV191" s="56"/>
      <c r="BW191" s="56"/>
      <c r="BX191" s="56"/>
      <c r="BY191" s="56"/>
      <c r="BZ191" s="56"/>
      <c r="CA191" s="56"/>
      <c r="CB191" s="56"/>
      <c r="CC191" s="56"/>
      <c r="CD191" s="56"/>
      <c r="CE191" s="56"/>
      <c r="CF191" s="56"/>
      <c r="CG191" s="56"/>
      <c r="CH191" s="56"/>
      <c r="CI191" s="56"/>
      <c r="CJ191" s="56"/>
      <c r="CK191" s="56"/>
      <c r="CL191" s="56"/>
      <c r="CM191" s="56"/>
      <c r="CN191" s="56"/>
      <c r="CO191" s="56"/>
      <c r="CP191" s="56"/>
      <c r="CQ191" s="56"/>
      <c r="CR191" s="56"/>
      <c r="CS191" s="56"/>
      <c r="CT191" s="56"/>
      <c r="CU191" s="56"/>
      <c r="CV191" s="56"/>
      <c r="CW191" s="56"/>
      <c r="CX191" s="56"/>
      <c r="CY191" s="56"/>
      <c r="CZ191" s="56"/>
      <c r="DA191" s="56"/>
      <c r="DB191" s="56"/>
      <c r="DC191" s="56"/>
      <c r="DD191" s="56"/>
      <c r="DE191" s="56"/>
      <c r="DF191" s="56"/>
      <c r="DG191" s="56"/>
      <c r="DH191" s="56"/>
      <c r="DI191" s="56"/>
      <c r="DJ191" s="56"/>
      <c r="DK191" s="56"/>
      <c r="DL191" s="56"/>
      <c r="DM191" s="56"/>
      <c r="DN191" s="56"/>
      <c r="DO191" s="56"/>
      <c r="DP191" s="56"/>
      <c r="DQ191" s="56"/>
      <c r="DR191" s="56"/>
      <c r="DS191" s="56"/>
      <c r="DT191" s="56"/>
      <c r="DU191" s="56"/>
      <c r="DV191" s="56"/>
      <c r="DW191" s="56"/>
      <c r="DX191" s="56"/>
      <c r="DY191" s="56"/>
      <c r="DZ191" s="56"/>
      <c r="EA191" s="56"/>
      <c r="EB191" s="56"/>
      <c r="EC191" s="56"/>
      <c r="ED191" s="56"/>
      <c r="EE191" s="56"/>
      <c r="EF191" s="56"/>
      <c r="EG191" s="56"/>
      <c r="EH191" s="56"/>
      <c r="EI191" s="56"/>
      <c r="EJ191" s="56"/>
      <c r="EK191" s="56"/>
      <c r="EL191" s="56"/>
      <c r="EM191" s="56"/>
      <c r="EN191" s="56"/>
      <c r="EO191" s="56"/>
      <c r="EP191" s="56"/>
      <c r="EQ191" s="56"/>
      <c r="ER191" s="56"/>
      <c r="ES191" s="56"/>
      <c r="ET191" s="56"/>
      <c r="EU191" s="56"/>
      <c r="EV191" s="56"/>
      <c r="EW191" s="56"/>
      <c r="EX191" s="56"/>
      <c r="EY191" s="56"/>
      <c r="EZ191" s="56"/>
      <c r="FA191" s="56"/>
      <c r="FB191" s="56"/>
      <c r="FC191" s="56"/>
      <c r="FD191" s="56"/>
      <c r="FE191" s="56"/>
      <c r="FF191" s="56"/>
      <c r="FG191" s="56"/>
      <c r="FH191" s="56"/>
      <c r="FI191" s="56"/>
      <c r="FJ191" s="56"/>
      <c r="FK191" s="56"/>
      <c r="FL191" s="56"/>
      <c r="FM191" s="56"/>
      <c r="FN191" s="56"/>
      <c r="FO191" s="56"/>
      <c r="FP191" s="56"/>
      <c r="FQ191" s="56"/>
      <c r="FR191" s="56"/>
      <c r="FS191" s="56"/>
      <c r="FT191" s="56"/>
      <c r="FU191" s="56"/>
      <c r="FV191" s="56"/>
      <c r="FW191" s="56"/>
      <c r="FX191" s="56"/>
      <c r="FY191" s="56"/>
      <c r="FZ191" s="56"/>
      <c r="GA191" s="56"/>
      <c r="GB191" s="56"/>
      <c r="GC191" s="56"/>
      <c r="GD191" s="56"/>
      <c r="GE191" s="56"/>
      <c r="GF191" s="56"/>
      <c r="GG191" s="56"/>
      <c r="GH191" s="56"/>
      <c r="GI191" s="56"/>
      <c r="GJ191" s="56"/>
      <c r="GK191" s="56"/>
      <c r="GL191" s="56"/>
      <c r="GM191" s="56"/>
      <c r="GN191" s="56"/>
      <c r="GO191" s="56"/>
      <c r="GP191" s="56"/>
      <c r="GQ191" s="56"/>
      <c r="GR191" s="56"/>
      <c r="GS191" s="56"/>
      <c r="GT191" s="56"/>
      <c r="GU191" s="56"/>
      <c r="GV191" s="56"/>
      <c r="GW191" s="56"/>
      <c r="GX191" s="56"/>
      <c r="GY191" s="56"/>
      <c r="GZ191" s="56"/>
      <c r="HA191" s="56"/>
      <c r="HB191" s="56"/>
      <c r="HC191" s="56"/>
      <c r="HD191" s="56"/>
      <c r="HE191" s="56"/>
      <c r="HF191" s="56"/>
      <c r="HG191" s="56"/>
      <c r="HH191" s="56"/>
      <c r="HI191" s="56"/>
      <c r="HJ191" s="56"/>
      <c r="HK191" s="56"/>
      <c r="HL191" s="56"/>
      <c r="HM191" s="56"/>
      <c r="HN191" s="56"/>
      <c r="HO191" s="56"/>
      <c r="HP191" s="56"/>
      <c r="HQ191" s="56"/>
      <c r="HR191" s="56"/>
      <c r="HS191" s="56"/>
      <c r="HT191" s="56"/>
      <c r="HU191" s="56"/>
      <c r="HV191" s="56"/>
      <c r="HW191" s="56"/>
      <c r="HX191" s="56"/>
      <c r="HY191" s="56"/>
      <c r="HZ191" s="56"/>
      <c r="IA191" s="56"/>
      <c r="IB191" s="56"/>
      <c r="IC191" s="56"/>
      <c r="ID191" s="56"/>
      <c r="IE191" s="56"/>
      <c r="IF191" s="56"/>
      <c r="IG191" s="56"/>
      <c r="IH191" s="56"/>
      <c r="II191" s="56"/>
      <c r="IJ191" s="56"/>
      <c r="IK191" s="56"/>
      <c r="IL191" s="56"/>
      <c r="IM191" s="56"/>
      <c r="IN191" s="56"/>
    </row>
    <row r="192" spans="1:248">
      <c r="A192" s="52"/>
      <c r="B192" s="63" t="s">
        <v>356</v>
      </c>
      <c r="C192" s="108"/>
      <c r="D192" s="54"/>
      <c r="E192" s="54"/>
      <c r="F192" s="54"/>
      <c r="G192" s="41">
        <v>-54810.96</v>
      </c>
      <c r="H192" s="60">
        <v>-86.79</v>
      </c>
      <c r="I192" s="55"/>
      <c r="J192" s="55"/>
      <c r="K192" s="55"/>
      <c r="L192" s="56"/>
      <c r="M192" s="56"/>
      <c r="N192" s="56"/>
      <c r="O192" s="56"/>
      <c r="P192" s="56"/>
      <c r="Q192" s="56"/>
      <c r="R192" s="56"/>
      <c r="S192" s="56"/>
      <c r="T192" s="56"/>
      <c r="U192" s="56"/>
      <c r="V192" s="56"/>
      <c r="W192" s="56"/>
      <c r="X192" s="56"/>
      <c r="Y192" s="56"/>
      <c r="Z192" s="56"/>
      <c r="AA192" s="56"/>
      <c r="AB192" s="56"/>
      <c r="AC192" s="56"/>
      <c r="AD192" s="56"/>
      <c r="AE192" s="56"/>
      <c r="AF192" s="56"/>
      <c r="AG192" s="56"/>
      <c r="AH192" s="56"/>
      <c r="AI192" s="56"/>
      <c r="AJ192" s="56"/>
      <c r="AK192" s="56"/>
      <c r="AL192" s="56"/>
      <c r="AM192" s="56"/>
      <c r="AN192" s="56"/>
      <c r="AO192" s="56"/>
      <c r="AP192" s="56"/>
      <c r="AQ192" s="56"/>
      <c r="AR192" s="56"/>
      <c r="AS192" s="56"/>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c r="BS192" s="56"/>
      <c r="BT192" s="56"/>
      <c r="BU192" s="56"/>
      <c r="BV192" s="56"/>
      <c r="BW192" s="56"/>
      <c r="BX192" s="56"/>
      <c r="BY192" s="56"/>
      <c r="BZ192" s="56"/>
      <c r="CA192" s="56"/>
      <c r="CB192" s="56"/>
      <c r="CC192" s="56"/>
      <c r="CD192" s="56"/>
      <c r="CE192" s="56"/>
      <c r="CF192" s="56"/>
      <c r="CG192" s="56"/>
      <c r="CH192" s="56"/>
      <c r="CI192" s="56"/>
      <c r="CJ192" s="56"/>
      <c r="CK192" s="56"/>
      <c r="CL192" s="56"/>
      <c r="CM192" s="56"/>
      <c r="CN192" s="56"/>
      <c r="CO192" s="56"/>
      <c r="CP192" s="56"/>
      <c r="CQ192" s="56"/>
      <c r="CR192" s="56"/>
      <c r="CS192" s="56"/>
      <c r="CT192" s="56"/>
      <c r="CU192" s="56"/>
      <c r="CV192" s="56"/>
      <c r="CW192" s="56"/>
      <c r="CX192" s="56"/>
      <c r="CY192" s="56"/>
      <c r="CZ192" s="56"/>
      <c r="DA192" s="56"/>
      <c r="DB192" s="56"/>
      <c r="DC192" s="56"/>
      <c r="DD192" s="56"/>
      <c r="DE192" s="56"/>
      <c r="DF192" s="56"/>
      <c r="DG192" s="56"/>
      <c r="DH192" s="56"/>
      <c r="DI192" s="56"/>
      <c r="DJ192" s="56"/>
      <c r="DK192" s="56"/>
      <c r="DL192" s="56"/>
      <c r="DM192" s="56"/>
      <c r="DN192" s="56"/>
      <c r="DO192" s="56"/>
      <c r="DP192" s="56"/>
      <c r="DQ192" s="56"/>
      <c r="DR192" s="56"/>
      <c r="DS192" s="56"/>
      <c r="DT192" s="56"/>
      <c r="DU192" s="56"/>
      <c r="DV192" s="56"/>
      <c r="DW192" s="56"/>
      <c r="DX192" s="56"/>
      <c r="DY192" s="56"/>
      <c r="DZ192" s="56"/>
      <c r="EA192" s="56"/>
      <c r="EB192" s="56"/>
      <c r="EC192" s="56"/>
      <c r="ED192" s="56"/>
      <c r="EE192" s="56"/>
      <c r="EF192" s="56"/>
      <c r="EG192" s="56"/>
      <c r="EH192" s="56"/>
      <c r="EI192" s="56"/>
      <c r="EJ192" s="56"/>
      <c r="EK192" s="56"/>
      <c r="EL192" s="56"/>
      <c r="EM192" s="56"/>
      <c r="EN192" s="56"/>
      <c r="EO192" s="56"/>
      <c r="EP192" s="56"/>
      <c r="EQ192" s="56"/>
      <c r="ER192" s="56"/>
      <c r="ES192" s="56"/>
      <c r="ET192" s="56"/>
      <c r="EU192" s="56"/>
      <c r="EV192" s="56"/>
      <c r="EW192" s="56"/>
      <c r="EX192" s="56"/>
      <c r="EY192" s="56"/>
      <c r="EZ192" s="56"/>
      <c r="FA192" s="56"/>
      <c r="FB192" s="56"/>
      <c r="FC192" s="56"/>
      <c r="FD192" s="56"/>
      <c r="FE192" s="56"/>
      <c r="FF192" s="56"/>
      <c r="FG192" s="56"/>
      <c r="FH192" s="56"/>
      <c r="FI192" s="56"/>
      <c r="FJ192" s="56"/>
      <c r="FK192" s="56"/>
      <c r="FL192" s="56"/>
      <c r="FM192" s="56"/>
      <c r="FN192" s="56"/>
      <c r="FO192" s="56"/>
      <c r="FP192" s="56"/>
      <c r="FQ192" s="56"/>
      <c r="FR192" s="56"/>
      <c r="FS192" s="56"/>
      <c r="FT192" s="56"/>
      <c r="FU192" s="56"/>
      <c r="FV192" s="56"/>
      <c r="FW192" s="56"/>
      <c r="FX192" s="56"/>
      <c r="FY192" s="56"/>
      <c r="FZ192" s="56"/>
      <c r="GA192" s="56"/>
      <c r="GB192" s="56"/>
      <c r="GC192" s="56"/>
      <c r="GD192" s="56"/>
      <c r="GE192" s="56"/>
      <c r="GF192" s="56"/>
      <c r="GG192" s="56"/>
      <c r="GH192" s="56"/>
      <c r="GI192" s="56"/>
      <c r="GJ192" s="56"/>
      <c r="GK192" s="56"/>
      <c r="GL192" s="56"/>
      <c r="GM192" s="56"/>
      <c r="GN192" s="56"/>
      <c r="GO192" s="56"/>
      <c r="GP192" s="56"/>
      <c r="GQ192" s="56"/>
      <c r="GR192" s="56"/>
      <c r="GS192" s="56"/>
      <c r="GT192" s="56"/>
      <c r="GU192" s="56"/>
      <c r="GV192" s="56"/>
      <c r="GW192" s="56"/>
      <c r="GX192" s="56"/>
      <c r="GY192" s="56"/>
      <c r="GZ192" s="56"/>
      <c r="HA192" s="56"/>
      <c r="HB192" s="56"/>
      <c r="HC192" s="56"/>
      <c r="HD192" s="56"/>
      <c r="HE192" s="56"/>
      <c r="HF192" s="56"/>
      <c r="HG192" s="56"/>
      <c r="HH192" s="56"/>
      <c r="HI192" s="56"/>
      <c r="HJ192" s="56"/>
      <c r="HK192" s="56"/>
      <c r="HL192" s="56"/>
      <c r="HM192" s="56"/>
      <c r="HN192" s="56"/>
      <c r="HO192" s="56"/>
      <c r="HP192" s="56"/>
      <c r="HQ192" s="56"/>
      <c r="HR192" s="56"/>
      <c r="HS192" s="56"/>
      <c r="HT192" s="56"/>
      <c r="HU192" s="56"/>
      <c r="HV192" s="56"/>
      <c r="HW192" s="56"/>
      <c r="HX192" s="56"/>
      <c r="HY192" s="56"/>
      <c r="HZ192" s="56"/>
      <c r="IA192" s="56"/>
      <c r="IB192" s="56"/>
      <c r="IC192" s="56"/>
      <c r="ID192" s="56"/>
      <c r="IE192" s="56"/>
      <c r="IF192" s="56"/>
      <c r="IG192" s="56"/>
      <c r="IH192" s="56"/>
      <c r="II192" s="56"/>
      <c r="IJ192" s="56"/>
      <c r="IK192" s="56"/>
      <c r="IL192" s="56"/>
      <c r="IM192" s="56"/>
      <c r="IN192" s="56"/>
    </row>
    <row r="193" spans="1:248">
      <c r="A193" s="52" t="s">
        <v>417</v>
      </c>
      <c r="B193" s="83" t="s">
        <v>418</v>
      </c>
      <c r="C193" s="108">
        <f>C194+C195+C196</f>
        <v>0</v>
      </c>
      <c r="D193" s="108">
        <f t="shared" ref="D193:H193" si="66">D194+D195+D196</f>
        <v>28650910</v>
      </c>
      <c r="E193" s="108">
        <f t="shared" si="66"/>
        <v>28681480</v>
      </c>
      <c r="F193" s="108">
        <f t="shared" si="66"/>
        <v>15285480</v>
      </c>
      <c r="G193" s="108">
        <f t="shared" si="66"/>
        <v>15285455.359999999</v>
      </c>
      <c r="H193" s="108">
        <f t="shared" si="66"/>
        <v>2277030</v>
      </c>
      <c r="I193" s="55"/>
      <c r="J193" s="55"/>
      <c r="K193" s="55"/>
      <c r="L193" s="56"/>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56"/>
      <c r="AJ193" s="56"/>
      <c r="AK193" s="56"/>
      <c r="AL193" s="56"/>
      <c r="AM193" s="56"/>
      <c r="AN193" s="56"/>
      <c r="AO193" s="56"/>
      <c r="AP193" s="56"/>
      <c r="AQ193" s="56"/>
      <c r="AR193" s="56"/>
      <c r="AS193" s="56"/>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c r="BS193" s="56"/>
      <c r="BT193" s="56"/>
      <c r="BU193" s="56"/>
      <c r="BV193" s="56"/>
      <c r="BW193" s="56"/>
      <c r="BX193" s="56"/>
      <c r="BY193" s="56"/>
      <c r="BZ193" s="56"/>
      <c r="CA193" s="56"/>
      <c r="CB193" s="56"/>
      <c r="CC193" s="56"/>
      <c r="CD193" s="56"/>
      <c r="CE193" s="56"/>
      <c r="CF193" s="56"/>
      <c r="CG193" s="56"/>
      <c r="CH193" s="56"/>
      <c r="CI193" s="56"/>
      <c r="CJ193" s="56"/>
      <c r="CK193" s="56"/>
      <c r="CL193" s="56"/>
      <c r="CM193" s="56"/>
      <c r="CN193" s="56"/>
      <c r="CO193" s="56"/>
      <c r="CP193" s="56"/>
      <c r="CQ193" s="56"/>
      <c r="CR193" s="56"/>
      <c r="CS193" s="56"/>
      <c r="CT193" s="56"/>
      <c r="CU193" s="56"/>
      <c r="CV193" s="56"/>
      <c r="CW193" s="56"/>
      <c r="CX193" s="56"/>
      <c r="CY193" s="56"/>
      <c r="CZ193" s="56"/>
      <c r="DA193" s="56"/>
      <c r="DB193" s="56"/>
      <c r="DC193" s="56"/>
      <c r="DD193" s="56"/>
      <c r="DE193" s="56"/>
      <c r="DF193" s="56"/>
      <c r="DG193" s="56"/>
      <c r="DH193" s="56"/>
      <c r="DI193" s="56"/>
      <c r="DJ193" s="56"/>
      <c r="DK193" s="56"/>
      <c r="DL193" s="56"/>
      <c r="DM193" s="56"/>
      <c r="DN193" s="56"/>
      <c r="DO193" s="56"/>
      <c r="DP193" s="56"/>
      <c r="DQ193" s="56"/>
      <c r="DR193" s="56"/>
      <c r="DS193" s="56"/>
      <c r="DT193" s="56"/>
      <c r="DU193" s="56"/>
      <c r="DV193" s="56"/>
      <c r="DW193" s="56"/>
      <c r="DX193" s="56"/>
      <c r="DY193" s="56"/>
      <c r="DZ193" s="56"/>
      <c r="EA193" s="56"/>
      <c r="EB193" s="56"/>
      <c r="EC193" s="56"/>
      <c r="ED193" s="56"/>
      <c r="EE193" s="56"/>
      <c r="EF193" s="56"/>
      <c r="EG193" s="56"/>
      <c r="EH193" s="56"/>
      <c r="EI193" s="56"/>
      <c r="EJ193" s="56"/>
      <c r="EK193" s="56"/>
      <c r="EL193" s="56"/>
      <c r="EM193" s="56"/>
      <c r="EN193" s="56"/>
      <c r="EO193" s="56"/>
      <c r="EP193" s="56"/>
      <c r="EQ193" s="56"/>
      <c r="ER193" s="56"/>
      <c r="ES193" s="56"/>
      <c r="ET193" s="56"/>
      <c r="EU193" s="56"/>
      <c r="EV193" s="56"/>
      <c r="EW193" s="56"/>
      <c r="EX193" s="56"/>
      <c r="EY193" s="56"/>
      <c r="EZ193" s="56"/>
      <c r="FA193" s="56"/>
      <c r="FB193" s="56"/>
      <c r="FC193" s="56"/>
      <c r="FD193" s="56"/>
      <c r="FE193" s="56"/>
      <c r="FF193" s="56"/>
      <c r="FG193" s="56"/>
      <c r="FH193" s="56"/>
      <c r="FI193" s="56"/>
      <c r="FJ193" s="56"/>
      <c r="FK193" s="56"/>
      <c r="FL193" s="56"/>
      <c r="FM193" s="56"/>
      <c r="FN193" s="56"/>
      <c r="FO193" s="56"/>
      <c r="FP193" s="56"/>
      <c r="FQ193" s="56"/>
      <c r="FR193" s="56"/>
      <c r="FS193" s="56"/>
      <c r="FT193" s="56"/>
      <c r="FU193" s="56"/>
      <c r="FV193" s="56"/>
      <c r="FW193" s="56"/>
      <c r="FX193" s="56"/>
      <c r="FY193" s="56"/>
      <c r="FZ193" s="56"/>
      <c r="GA193" s="56"/>
      <c r="GB193" s="56"/>
      <c r="GC193" s="56"/>
      <c r="GD193" s="56"/>
      <c r="GE193" s="56"/>
      <c r="GF193" s="56"/>
      <c r="GG193" s="56"/>
      <c r="GH193" s="56"/>
      <c r="GI193" s="56"/>
      <c r="GJ193" s="56"/>
      <c r="GK193" s="56"/>
      <c r="GL193" s="56"/>
      <c r="GM193" s="56"/>
      <c r="GN193" s="56"/>
      <c r="GO193" s="56"/>
      <c r="GP193" s="56"/>
      <c r="GQ193" s="56"/>
      <c r="GR193" s="56"/>
      <c r="GS193" s="56"/>
      <c r="GT193" s="56"/>
      <c r="GU193" s="56"/>
      <c r="GV193" s="56"/>
      <c r="GW193" s="56"/>
      <c r="GX193" s="56"/>
      <c r="GY193" s="56"/>
      <c r="GZ193" s="56"/>
      <c r="HA193" s="56"/>
      <c r="HB193" s="56"/>
      <c r="HC193" s="56"/>
      <c r="HD193" s="56"/>
      <c r="HE193" s="56"/>
      <c r="HF193" s="56"/>
      <c r="HG193" s="56"/>
      <c r="HH193" s="56"/>
      <c r="HI193" s="56"/>
      <c r="HJ193" s="56"/>
      <c r="HK193" s="56"/>
      <c r="HL193" s="56"/>
      <c r="HM193" s="56"/>
      <c r="HN193" s="56"/>
      <c r="HO193" s="56"/>
      <c r="HP193" s="56"/>
      <c r="HQ193" s="56"/>
      <c r="HR193" s="56"/>
      <c r="HS193" s="56"/>
      <c r="HT193" s="56"/>
      <c r="HU193" s="56"/>
      <c r="HV193" s="56"/>
      <c r="HW193" s="56"/>
      <c r="HX193" s="56"/>
      <c r="HY193" s="56"/>
      <c r="HZ193" s="56"/>
      <c r="IA193" s="56"/>
      <c r="IB193" s="56"/>
      <c r="IC193" s="56"/>
      <c r="ID193" s="56"/>
      <c r="IE193" s="56"/>
      <c r="IF193" s="56"/>
      <c r="IG193" s="56"/>
      <c r="IH193" s="56"/>
      <c r="II193" s="56"/>
      <c r="IJ193" s="56"/>
      <c r="IK193" s="56"/>
      <c r="IL193" s="56"/>
      <c r="IM193" s="56"/>
      <c r="IN193" s="56"/>
    </row>
    <row r="194" spans="1:248">
      <c r="A194" s="52"/>
      <c r="B194" s="84" t="s">
        <v>363</v>
      </c>
      <c r="C194" s="108"/>
      <c r="D194" s="107">
        <v>28645000</v>
      </c>
      <c r="E194" s="107">
        <v>28675570</v>
      </c>
      <c r="F194" s="107">
        <v>15279570</v>
      </c>
      <c r="G194" s="107">
        <v>15279570</v>
      </c>
      <c r="H194" s="108">
        <v>2277030</v>
      </c>
      <c r="I194" s="55"/>
      <c r="J194" s="55"/>
      <c r="K194" s="55"/>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c r="AR194" s="56"/>
      <c r="AS194" s="56"/>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c r="BS194" s="56"/>
      <c r="BT194" s="56"/>
      <c r="BU194" s="56"/>
      <c r="BV194" s="56"/>
      <c r="BW194" s="56"/>
      <c r="BX194" s="56"/>
      <c r="BY194" s="56"/>
      <c r="BZ194" s="56"/>
      <c r="CA194" s="56"/>
      <c r="CB194" s="56"/>
      <c r="CC194" s="56"/>
      <c r="CD194" s="56"/>
      <c r="CE194" s="56"/>
      <c r="CF194" s="56"/>
      <c r="CG194" s="56"/>
      <c r="CH194" s="56"/>
      <c r="CI194" s="56"/>
      <c r="CJ194" s="56"/>
      <c r="CK194" s="56"/>
      <c r="CL194" s="56"/>
      <c r="CM194" s="56"/>
      <c r="CN194" s="56"/>
      <c r="CO194" s="56"/>
      <c r="CP194" s="56"/>
      <c r="CQ194" s="56"/>
      <c r="CR194" s="56"/>
      <c r="CS194" s="56"/>
      <c r="CT194" s="56"/>
      <c r="CU194" s="56"/>
      <c r="CV194" s="56"/>
      <c r="CW194" s="56"/>
      <c r="CX194" s="56"/>
      <c r="CY194" s="56"/>
      <c r="CZ194" s="56"/>
      <c r="DA194" s="56"/>
      <c r="DB194" s="56"/>
      <c r="DC194" s="56"/>
      <c r="DD194" s="56"/>
      <c r="DE194" s="56"/>
      <c r="DF194" s="56"/>
      <c r="DG194" s="56"/>
      <c r="DH194" s="56"/>
      <c r="DI194" s="56"/>
      <c r="DJ194" s="56"/>
      <c r="DK194" s="56"/>
      <c r="DL194" s="56"/>
      <c r="DM194" s="56"/>
      <c r="DN194" s="56"/>
      <c r="DO194" s="56"/>
      <c r="DP194" s="56"/>
      <c r="DQ194" s="56"/>
      <c r="DR194" s="56"/>
      <c r="DS194" s="56"/>
      <c r="DT194" s="56"/>
      <c r="DU194" s="56"/>
      <c r="DV194" s="56"/>
      <c r="DW194" s="56"/>
      <c r="DX194" s="56"/>
      <c r="DY194" s="56"/>
      <c r="DZ194" s="56"/>
      <c r="EA194" s="56"/>
      <c r="EB194" s="56"/>
      <c r="EC194" s="56"/>
      <c r="ED194" s="56"/>
      <c r="EE194" s="56"/>
      <c r="EF194" s="56"/>
      <c r="EG194" s="56"/>
      <c r="EH194" s="56"/>
      <c r="EI194" s="56"/>
      <c r="EJ194" s="56"/>
      <c r="EK194" s="56"/>
      <c r="EL194" s="56"/>
      <c r="EM194" s="56"/>
      <c r="EN194" s="56"/>
      <c r="EO194" s="56"/>
      <c r="EP194" s="56"/>
      <c r="EQ194" s="56"/>
      <c r="ER194" s="56"/>
      <c r="ES194" s="56"/>
      <c r="ET194" s="56"/>
      <c r="EU194" s="56"/>
      <c r="EV194" s="56"/>
      <c r="EW194" s="56"/>
      <c r="EX194" s="56"/>
      <c r="EY194" s="56"/>
      <c r="EZ194" s="56"/>
      <c r="FA194" s="56"/>
      <c r="FB194" s="56"/>
      <c r="FC194" s="56"/>
      <c r="FD194" s="56"/>
      <c r="FE194" s="56"/>
      <c r="FF194" s="56"/>
      <c r="FG194" s="56"/>
      <c r="FH194" s="56"/>
      <c r="FI194" s="56"/>
      <c r="FJ194" s="56"/>
      <c r="FK194" s="56"/>
      <c r="FL194" s="56"/>
      <c r="FM194" s="56"/>
      <c r="FN194" s="56"/>
      <c r="FO194" s="56"/>
      <c r="FP194" s="56"/>
      <c r="FQ194" s="56"/>
      <c r="FR194" s="56"/>
      <c r="FS194" s="56"/>
      <c r="FT194" s="56"/>
      <c r="FU194" s="56"/>
      <c r="FV194" s="56"/>
      <c r="FW194" s="56"/>
      <c r="FX194" s="56"/>
      <c r="FY194" s="56"/>
      <c r="FZ194" s="56"/>
      <c r="GA194" s="56"/>
      <c r="GB194" s="56"/>
      <c r="GC194" s="56"/>
      <c r="GD194" s="56"/>
      <c r="GE194" s="56"/>
      <c r="GF194" s="56"/>
      <c r="GG194" s="56"/>
      <c r="GH194" s="56"/>
      <c r="GI194" s="56"/>
      <c r="GJ194" s="56"/>
      <c r="GK194" s="56"/>
      <c r="GL194" s="56"/>
      <c r="GM194" s="56"/>
      <c r="GN194" s="56"/>
      <c r="GO194" s="56"/>
      <c r="GP194" s="56"/>
      <c r="GQ194" s="56"/>
      <c r="GR194" s="56"/>
      <c r="GS194" s="56"/>
      <c r="GT194" s="56"/>
      <c r="GU194" s="56"/>
      <c r="GV194" s="56"/>
      <c r="GW194" s="56"/>
      <c r="GX194" s="56"/>
      <c r="GY194" s="56"/>
      <c r="GZ194" s="56"/>
      <c r="HA194" s="56"/>
      <c r="HB194" s="56"/>
      <c r="HC194" s="56"/>
      <c r="HD194" s="56"/>
      <c r="HE194" s="56"/>
      <c r="HF194" s="56"/>
      <c r="HG194" s="56"/>
      <c r="HH194" s="56"/>
      <c r="HI194" s="56"/>
      <c r="HJ194" s="56"/>
      <c r="HK194" s="56"/>
      <c r="HL194" s="56"/>
      <c r="HM194" s="56"/>
      <c r="HN194" s="56"/>
      <c r="HO194" s="56"/>
      <c r="HP194" s="56"/>
      <c r="HQ194" s="56"/>
      <c r="HR194" s="56"/>
      <c r="HS194" s="56"/>
      <c r="HT194" s="56"/>
      <c r="HU194" s="56"/>
      <c r="HV194" s="56"/>
      <c r="HW194" s="56"/>
      <c r="HX194" s="56"/>
      <c r="HY194" s="56"/>
      <c r="HZ194" s="56"/>
      <c r="IA194" s="56"/>
      <c r="IB194" s="56"/>
      <c r="IC194" s="56"/>
      <c r="ID194" s="56"/>
      <c r="IE194" s="56"/>
      <c r="IF194" s="56"/>
      <c r="IG194" s="56"/>
      <c r="IH194" s="56"/>
      <c r="II194" s="56"/>
      <c r="IJ194" s="56"/>
      <c r="IK194" s="56"/>
      <c r="IL194" s="56"/>
      <c r="IM194" s="56"/>
      <c r="IN194" s="56"/>
    </row>
    <row r="195" spans="1:248" ht="60">
      <c r="A195" s="52"/>
      <c r="B195" s="84" t="s">
        <v>365</v>
      </c>
      <c r="C195" s="108"/>
      <c r="D195" s="107">
        <v>5910</v>
      </c>
      <c r="E195" s="107">
        <v>5910</v>
      </c>
      <c r="F195" s="107">
        <v>5910</v>
      </c>
      <c r="G195" s="108">
        <v>5885.36</v>
      </c>
      <c r="H195" s="108">
        <v>0</v>
      </c>
      <c r="I195" s="55"/>
      <c r="J195" s="55"/>
      <c r="K195" s="55"/>
      <c r="L195" s="56"/>
      <c r="M195" s="56"/>
      <c r="N195" s="56"/>
      <c r="O195" s="56"/>
      <c r="P195" s="56"/>
      <c r="Q195" s="56"/>
      <c r="R195" s="56"/>
      <c r="S195" s="56"/>
      <c r="T195" s="56"/>
      <c r="U195" s="56"/>
      <c r="V195" s="56"/>
      <c r="W195" s="56"/>
      <c r="X195" s="56"/>
      <c r="Y195" s="56"/>
      <c r="Z195" s="56"/>
      <c r="AA195" s="56"/>
      <c r="AB195" s="56"/>
      <c r="AC195" s="56"/>
      <c r="AD195" s="56"/>
      <c r="AE195" s="56"/>
      <c r="AF195" s="56"/>
      <c r="AG195" s="56"/>
      <c r="AH195" s="56"/>
      <c r="AI195" s="56"/>
      <c r="AJ195" s="56"/>
      <c r="AK195" s="56"/>
      <c r="AL195" s="56"/>
      <c r="AM195" s="56"/>
      <c r="AN195" s="56"/>
      <c r="AO195" s="56"/>
      <c r="AP195" s="56"/>
      <c r="AQ195" s="56"/>
      <c r="AR195" s="56"/>
      <c r="AS195" s="56"/>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c r="BS195" s="56"/>
      <c r="BT195" s="56"/>
      <c r="BU195" s="56"/>
      <c r="BV195" s="56"/>
      <c r="BW195" s="56"/>
      <c r="BX195" s="56"/>
      <c r="BY195" s="56"/>
      <c r="BZ195" s="56"/>
      <c r="CA195" s="56"/>
      <c r="CB195" s="56"/>
      <c r="CC195" s="56"/>
      <c r="CD195" s="56"/>
      <c r="CE195" s="56"/>
      <c r="CF195" s="56"/>
      <c r="CG195" s="56"/>
      <c r="CH195" s="56"/>
      <c r="CI195" s="56"/>
      <c r="CJ195" s="56"/>
      <c r="CK195" s="56"/>
      <c r="CL195" s="56"/>
      <c r="CM195" s="56"/>
      <c r="CN195" s="56"/>
      <c r="CO195" s="56"/>
      <c r="CP195" s="56"/>
      <c r="CQ195" s="56"/>
      <c r="CR195" s="56"/>
      <c r="CS195" s="56"/>
      <c r="CT195" s="56"/>
      <c r="CU195" s="56"/>
      <c r="CV195" s="56"/>
      <c r="CW195" s="56"/>
      <c r="CX195" s="56"/>
      <c r="CY195" s="56"/>
      <c r="CZ195" s="56"/>
      <c r="DA195" s="56"/>
      <c r="DB195" s="56"/>
      <c r="DC195" s="56"/>
      <c r="DD195" s="56"/>
      <c r="DE195" s="56"/>
      <c r="DF195" s="56"/>
      <c r="DG195" s="56"/>
      <c r="DH195" s="56"/>
      <c r="DI195" s="56"/>
      <c r="DJ195" s="56"/>
      <c r="DK195" s="56"/>
      <c r="DL195" s="56"/>
      <c r="DM195" s="56"/>
      <c r="DN195" s="56"/>
      <c r="DO195" s="56"/>
      <c r="DP195" s="56"/>
      <c r="DQ195" s="56"/>
      <c r="DR195" s="56"/>
      <c r="DS195" s="56"/>
      <c r="DT195" s="56"/>
      <c r="DU195" s="56"/>
      <c r="DV195" s="56"/>
      <c r="DW195" s="56"/>
      <c r="DX195" s="56"/>
      <c r="DY195" s="56"/>
      <c r="DZ195" s="56"/>
      <c r="EA195" s="56"/>
      <c r="EB195" s="56"/>
      <c r="EC195" s="56"/>
      <c r="ED195" s="56"/>
      <c r="EE195" s="56"/>
      <c r="EF195" s="56"/>
      <c r="EG195" s="56"/>
      <c r="EH195" s="56"/>
      <c r="EI195" s="56"/>
      <c r="EJ195" s="56"/>
      <c r="EK195" s="56"/>
      <c r="EL195" s="56"/>
      <c r="EM195" s="56"/>
      <c r="EN195" s="56"/>
      <c r="EO195" s="56"/>
      <c r="EP195" s="56"/>
      <c r="EQ195" s="56"/>
      <c r="ER195" s="56"/>
      <c r="ES195" s="56"/>
      <c r="ET195" s="56"/>
      <c r="EU195" s="56"/>
      <c r="EV195" s="56"/>
      <c r="EW195" s="56"/>
      <c r="EX195" s="56"/>
      <c r="EY195" s="56"/>
      <c r="EZ195" s="56"/>
      <c r="FA195" s="56"/>
      <c r="FB195" s="56"/>
      <c r="FC195" s="56"/>
      <c r="FD195" s="56"/>
      <c r="FE195" s="56"/>
      <c r="FF195" s="56"/>
      <c r="FG195" s="56"/>
      <c r="FH195" s="56"/>
      <c r="FI195" s="56"/>
      <c r="FJ195" s="56"/>
      <c r="FK195" s="56"/>
      <c r="FL195" s="56"/>
      <c r="FM195" s="56"/>
      <c r="FN195" s="56"/>
      <c r="FO195" s="56"/>
      <c r="FP195" s="56"/>
      <c r="FQ195" s="56"/>
      <c r="FR195" s="56"/>
      <c r="FS195" s="56"/>
      <c r="FT195" s="56"/>
      <c r="FU195" s="56"/>
      <c r="FV195" s="56"/>
      <c r="FW195" s="56"/>
      <c r="FX195" s="56"/>
      <c r="FY195" s="56"/>
      <c r="FZ195" s="56"/>
      <c r="GA195" s="56"/>
      <c r="GB195" s="56"/>
      <c r="GC195" s="56"/>
      <c r="GD195" s="56"/>
      <c r="GE195" s="56"/>
      <c r="GF195" s="56"/>
      <c r="GG195" s="56"/>
      <c r="GH195" s="56"/>
      <c r="GI195" s="56"/>
      <c r="GJ195" s="56"/>
      <c r="GK195" s="56"/>
      <c r="GL195" s="56"/>
      <c r="GM195" s="56"/>
      <c r="GN195" s="56"/>
      <c r="GO195" s="56"/>
      <c r="GP195" s="56"/>
      <c r="GQ195" s="56"/>
      <c r="GR195" s="56"/>
      <c r="GS195" s="56"/>
      <c r="GT195" s="56"/>
      <c r="GU195" s="56"/>
      <c r="GV195" s="56"/>
      <c r="GW195" s="56"/>
      <c r="GX195" s="56"/>
      <c r="GY195" s="56"/>
      <c r="GZ195" s="56"/>
      <c r="HA195" s="56"/>
      <c r="HB195" s="56"/>
      <c r="HC195" s="56"/>
      <c r="HD195" s="56"/>
      <c r="HE195" s="56"/>
      <c r="HF195" s="56"/>
      <c r="HG195" s="56"/>
      <c r="HH195" s="56"/>
      <c r="HI195" s="56"/>
      <c r="HJ195" s="56"/>
      <c r="HK195" s="56"/>
      <c r="HL195" s="56"/>
      <c r="HM195" s="56"/>
      <c r="HN195" s="56"/>
      <c r="HO195" s="56"/>
      <c r="HP195" s="56"/>
      <c r="HQ195" s="56"/>
      <c r="HR195" s="56"/>
      <c r="HS195" s="56"/>
      <c r="HT195" s="56"/>
      <c r="HU195" s="56"/>
      <c r="HV195" s="56"/>
      <c r="HW195" s="56"/>
      <c r="HX195" s="56"/>
      <c r="HY195" s="56"/>
      <c r="HZ195" s="56"/>
      <c r="IA195" s="56"/>
      <c r="IB195" s="56"/>
      <c r="IC195" s="56"/>
      <c r="ID195" s="56"/>
      <c r="IE195" s="56"/>
      <c r="IF195" s="56"/>
      <c r="IG195" s="56"/>
      <c r="IH195" s="56"/>
      <c r="II195" s="56"/>
      <c r="IJ195" s="56"/>
      <c r="IK195" s="56"/>
      <c r="IL195" s="56"/>
      <c r="IM195" s="56"/>
      <c r="IN195" s="56"/>
    </row>
    <row r="196" spans="1:248" ht="30">
      <c r="A196" s="52"/>
      <c r="B196" s="84" t="s">
        <v>503</v>
      </c>
      <c r="C196" s="108"/>
      <c r="D196" s="54"/>
      <c r="E196" s="54"/>
      <c r="F196" s="54"/>
      <c r="G196" s="61"/>
      <c r="H196" s="61"/>
      <c r="I196" s="55"/>
      <c r="J196" s="55"/>
      <c r="K196" s="55"/>
      <c r="L196" s="56"/>
      <c r="M196" s="56"/>
      <c r="N196" s="56"/>
      <c r="O196" s="56"/>
      <c r="P196" s="56"/>
      <c r="Q196" s="56"/>
      <c r="R196" s="56"/>
      <c r="S196" s="56"/>
      <c r="T196" s="56"/>
      <c r="U196" s="56"/>
      <c r="V196" s="56"/>
      <c r="W196" s="56"/>
      <c r="X196" s="56"/>
      <c r="Y196" s="56"/>
      <c r="Z196" s="56"/>
      <c r="AA196" s="56"/>
      <c r="AB196" s="56"/>
      <c r="AC196" s="56"/>
      <c r="AD196" s="56"/>
      <c r="AE196" s="56"/>
      <c r="AF196" s="56"/>
      <c r="AG196" s="56"/>
      <c r="AH196" s="56"/>
      <c r="AI196" s="56"/>
      <c r="AJ196" s="56"/>
      <c r="AK196" s="56"/>
      <c r="AL196" s="56"/>
      <c r="AM196" s="56"/>
      <c r="AN196" s="56"/>
      <c r="AO196" s="56"/>
      <c r="AP196" s="56"/>
      <c r="AQ196" s="56"/>
      <c r="AR196" s="56"/>
      <c r="AS196" s="56"/>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c r="BS196" s="56"/>
      <c r="BT196" s="56"/>
      <c r="BU196" s="56"/>
      <c r="BV196" s="56"/>
      <c r="BW196" s="56"/>
      <c r="BX196" s="56"/>
      <c r="BY196" s="56"/>
      <c r="BZ196" s="56"/>
      <c r="CA196" s="56"/>
      <c r="CB196" s="56"/>
      <c r="CC196" s="56"/>
      <c r="CD196" s="56"/>
      <c r="CE196" s="56"/>
      <c r="CF196" s="56"/>
      <c r="CG196" s="56"/>
      <c r="CH196" s="56"/>
      <c r="CI196" s="56"/>
      <c r="CJ196" s="56"/>
      <c r="CK196" s="56"/>
      <c r="CL196" s="56"/>
      <c r="CM196" s="56"/>
      <c r="CN196" s="56"/>
      <c r="CO196" s="56"/>
      <c r="CP196" s="56"/>
      <c r="CQ196" s="56"/>
      <c r="CR196" s="56"/>
      <c r="CS196" s="56"/>
      <c r="CT196" s="56"/>
      <c r="CU196" s="56"/>
      <c r="CV196" s="56"/>
      <c r="CW196" s="56"/>
      <c r="CX196" s="56"/>
      <c r="CY196" s="56"/>
      <c r="CZ196" s="56"/>
      <c r="DA196" s="56"/>
      <c r="DB196" s="56"/>
      <c r="DC196" s="56"/>
      <c r="DD196" s="56"/>
      <c r="DE196" s="56"/>
      <c r="DF196" s="56"/>
      <c r="DG196" s="56"/>
      <c r="DH196" s="56"/>
      <c r="DI196" s="56"/>
      <c r="DJ196" s="56"/>
      <c r="DK196" s="56"/>
      <c r="DL196" s="56"/>
      <c r="DM196" s="56"/>
      <c r="DN196" s="56"/>
      <c r="DO196" s="56"/>
      <c r="DP196" s="56"/>
      <c r="DQ196" s="56"/>
      <c r="DR196" s="56"/>
      <c r="DS196" s="56"/>
      <c r="DT196" s="56"/>
      <c r="DU196" s="56"/>
      <c r="DV196" s="56"/>
      <c r="DW196" s="56"/>
      <c r="DX196" s="56"/>
      <c r="DY196" s="56"/>
      <c r="DZ196" s="56"/>
      <c r="EA196" s="56"/>
      <c r="EB196" s="56"/>
      <c r="EC196" s="56"/>
      <c r="ED196" s="56"/>
      <c r="EE196" s="56"/>
      <c r="EF196" s="56"/>
      <c r="EG196" s="56"/>
      <c r="EH196" s="56"/>
      <c r="EI196" s="56"/>
      <c r="EJ196" s="56"/>
      <c r="EK196" s="56"/>
      <c r="EL196" s="56"/>
      <c r="EM196" s="56"/>
      <c r="EN196" s="56"/>
      <c r="EO196" s="56"/>
      <c r="EP196" s="56"/>
      <c r="EQ196" s="56"/>
      <c r="ER196" s="56"/>
      <c r="ES196" s="56"/>
      <c r="ET196" s="56"/>
      <c r="EU196" s="56"/>
      <c r="EV196" s="56"/>
      <c r="EW196" s="56"/>
      <c r="EX196" s="56"/>
      <c r="EY196" s="56"/>
      <c r="EZ196" s="56"/>
      <c r="FA196" s="56"/>
      <c r="FB196" s="56"/>
      <c r="FC196" s="56"/>
      <c r="FD196" s="56"/>
      <c r="FE196" s="56"/>
      <c r="FF196" s="56"/>
      <c r="FG196" s="56"/>
      <c r="FH196" s="56"/>
      <c r="FI196" s="56"/>
      <c r="FJ196" s="56"/>
      <c r="FK196" s="56"/>
      <c r="FL196" s="56"/>
      <c r="FM196" s="56"/>
      <c r="FN196" s="56"/>
      <c r="FO196" s="56"/>
      <c r="FP196" s="56"/>
      <c r="FQ196" s="56"/>
      <c r="FR196" s="56"/>
      <c r="FS196" s="56"/>
      <c r="FT196" s="56"/>
      <c r="FU196" s="56"/>
      <c r="FV196" s="56"/>
      <c r="FW196" s="56"/>
      <c r="FX196" s="56"/>
      <c r="FY196" s="56"/>
      <c r="FZ196" s="56"/>
      <c r="GA196" s="56"/>
      <c r="GB196" s="56"/>
      <c r="GC196" s="56"/>
      <c r="GD196" s="56"/>
      <c r="GE196" s="56"/>
      <c r="GF196" s="56"/>
      <c r="GG196" s="56"/>
      <c r="GH196" s="56"/>
      <c r="GI196" s="56"/>
      <c r="GJ196" s="56"/>
      <c r="GK196" s="56"/>
      <c r="GL196" s="56"/>
      <c r="GM196" s="56"/>
      <c r="GN196" s="56"/>
      <c r="GO196" s="56"/>
      <c r="GP196" s="56"/>
      <c r="GQ196" s="56"/>
      <c r="GR196" s="56"/>
      <c r="GS196" s="56"/>
      <c r="GT196" s="56"/>
      <c r="GU196" s="56"/>
      <c r="GV196" s="56"/>
      <c r="GW196" s="56"/>
      <c r="GX196" s="56"/>
      <c r="GY196" s="56"/>
      <c r="GZ196" s="56"/>
      <c r="HA196" s="56"/>
      <c r="HB196" s="56"/>
      <c r="HC196" s="56"/>
      <c r="HD196" s="56"/>
      <c r="HE196" s="56"/>
      <c r="HF196" s="56"/>
      <c r="HG196" s="56"/>
      <c r="HH196" s="56"/>
      <c r="HI196" s="56"/>
      <c r="HJ196" s="56"/>
      <c r="HK196" s="56"/>
      <c r="HL196" s="56"/>
      <c r="HM196" s="56"/>
      <c r="HN196" s="56"/>
      <c r="HO196" s="56"/>
      <c r="HP196" s="56"/>
      <c r="HQ196" s="56"/>
      <c r="HR196" s="56"/>
      <c r="HS196" s="56"/>
      <c r="HT196" s="56"/>
      <c r="HU196" s="56"/>
      <c r="HV196" s="56"/>
      <c r="HW196" s="56"/>
      <c r="HX196" s="56"/>
      <c r="HY196" s="56"/>
      <c r="HZ196" s="56"/>
      <c r="IA196" s="56"/>
      <c r="IB196" s="56"/>
      <c r="IC196" s="56"/>
      <c r="ID196" s="56"/>
      <c r="IE196" s="56"/>
      <c r="IF196" s="56"/>
      <c r="IG196" s="56"/>
      <c r="IH196" s="56"/>
      <c r="II196" s="56"/>
      <c r="IJ196" s="56"/>
      <c r="IK196" s="56"/>
      <c r="IL196" s="56"/>
      <c r="IM196" s="56"/>
      <c r="IN196" s="56"/>
    </row>
    <row r="197" spans="1:248">
      <c r="A197" s="52"/>
      <c r="B197" s="63" t="s">
        <v>356</v>
      </c>
      <c r="C197" s="108"/>
      <c r="D197" s="54"/>
      <c r="E197" s="54"/>
      <c r="F197" s="54"/>
      <c r="G197" s="86">
        <v>-6140.07</v>
      </c>
      <c r="H197" s="86">
        <v>0</v>
      </c>
      <c r="I197" s="55"/>
      <c r="J197" s="55"/>
      <c r="K197" s="55"/>
      <c r="L197" s="56"/>
      <c r="M197" s="56"/>
      <c r="N197" s="56"/>
      <c r="O197" s="56"/>
      <c r="P197" s="56"/>
      <c r="Q197" s="56"/>
      <c r="R197" s="56"/>
      <c r="S197" s="56"/>
      <c r="T197" s="56"/>
      <c r="U197" s="56"/>
      <c r="V197" s="56"/>
      <c r="W197" s="56"/>
      <c r="X197" s="56"/>
      <c r="Y197" s="56"/>
      <c r="Z197" s="56"/>
      <c r="AA197" s="56"/>
      <c r="AB197" s="56"/>
      <c r="AC197" s="56"/>
      <c r="AD197" s="56"/>
      <c r="AE197" s="56"/>
      <c r="AF197" s="56"/>
      <c r="AG197" s="56"/>
      <c r="AH197" s="56"/>
      <c r="AI197" s="56"/>
      <c r="AJ197" s="56"/>
      <c r="AK197" s="56"/>
      <c r="AL197" s="56"/>
      <c r="AM197" s="56"/>
      <c r="AN197" s="56"/>
      <c r="AO197" s="56"/>
      <c r="AP197" s="56"/>
      <c r="AQ197" s="56"/>
      <c r="AR197" s="56"/>
      <c r="IN197" s="56"/>
    </row>
    <row r="198" spans="1:248">
      <c r="A198" s="52" t="s">
        <v>419</v>
      </c>
      <c r="B198" s="85" t="s">
        <v>420</v>
      </c>
      <c r="C198" s="108">
        <f t="shared" ref="C198:H198" si="67">+C199+C200+C201</f>
        <v>0</v>
      </c>
      <c r="D198" s="108">
        <f t="shared" si="67"/>
        <v>6390000</v>
      </c>
      <c r="E198" s="108">
        <f t="shared" si="67"/>
        <v>6008330</v>
      </c>
      <c r="F198" s="108">
        <f t="shared" si="67"/>
        <v>2387330</v>
      </c>
      <c r="G198" s="108">
        <f t="shared" si="67"/>
        <v>2387330</v>
      </c>
      <c r="H198" s="108">
        <f t="shared" si="67"/>
        <v>410041.33</v>
      </c>
      <c r="I198" s="55"/>
      <c r="J198" s="55"/>
      <c r="K198" s="55"/>
      <c r="L198" s="56"/>
      <c r="IN198" s="56"/>
    </row>
    <row r="199" spans="1:248">
      <c r="A199" s="52"/>
      <c r="B199" s="69" t="s">
        <v>411</v>
      </c>
      <c r="C199" s="108"/>
      <c r="D199" s="107">
        <v>6390000</v>
      </c>
      <c r="E199" s="107">
        <v>6008330</v>
      </c>
      <c r="F199" s="107">
        <v>2387330</v>
      </c>
      <c r="G199" s="108">
        <v>2387330</v>
      </c>
      <c r="H199" s="108">
        <v>410041.33</v>
      </c>
      <c r="I199" s="55"/>
      <c r="J199" s="55"/>
      <c r="K199" s="55"/>
      <c r="M199" s="86"/>
      <c r="N199" s="86"/>
      <c r="O199" s="86"/>
      <c r="P199" s="86"/>
      <c r="Q199" s="86"/>
      <c r="R199" s="86"/>
      <c r="S199" s="86"/>
      <c r="T199" s="86"/>
      <c r="U199" s="86"/>
      <c r="V199" s="86"/>
      <c r="W199" s="86"/>
      <c r="X199" s="86"/>
      <c r="Y199" s="86"/>
      <c r="Z199" s="86"/>
      <c r="AA199" s="86"/>
      <c r="AB199" s="86"/>
      <c r="AC199" s="86"/>
      <c r="AD199" s="86"/>
      <c r="AE199" s="86"/>
      <c r="IN199" s="56"/>
    </row>
    <row r="200" spans="1:248" ht="30">
      <c r="A200" s="52"/>
      <c r="B200" s="69" t="s">
        <v>421</v>
      </c>
      <c r="C200" s="108"/>
      <c r="D200" s="54"/>
      <c r="E200" s="54"/>
      <c r="F200" s="54"/>
      <c r="G200" s="62"/>
      <c r="H200" s="62"/>
      <c r="I200" s="86"/>
      <c r="J200" s="55"/>
      <c r="K200" s="55"/>
      <c r="L200" s="86"/>
      <c r="M200" s="41"/>
      <c r="N200" s="41"/>
      <c r="O200" s="41"/>
      <c r="P200" s="41"/>
      <c r="Q200" s="41"/>
      <c r="R200" s="41"/>
      <c r="S200" s="41"/>
      <c r="T200" s="41"/>
      <c r="U200" s="41"/>
      <c r="V200" s="41"/>
      <c r="W200" s="41"/>
      <c r="X200" s="41"/>
      <c r="Y200" s="41"/>
      <c r="Z200" s="41"/>
      <c r="AA200" s="41"/>
      <c r="AB200" s="41"/>
      <c r="AC200" s="41"/>
      <c r="AD200" s="41"/>
      <c r="AE200" s="41"/>
      <c r="IN200" s="56"/>
    </row>
    <row r="201" spans="1:248" ht="60">
      <c r="A201" s="52"/>
      <c r="B201" s="69" t="s">
        <v>365</v>
      </c>
      <c r="C201" s="108"/>
      <c r="D201" s="54"/>
      <c r="E201" s="54"/>
      <c r="F201" s="54"/>
      <c r="G201" s="62"/>
      <c r="H201" s="62"/>
      <c r="I201" s="41"/>
      <c r="J201" s="55"/>
      <c r="K201" s="55"/>
      <c r="L201" s="41"/>
      <c r="M201" s="41"/>
      <c r="N201" s="41"/>
      <c r="O201" s="41"/>
      <c r="P201" s="41"/>
      <c r="Q201" s="41"/>
      <c r="R201" s="41"/>
      <c r="S201" s="41"/>
      <c r="T201" s="41"/>
      <c r="U201" s="41"/>
      <c r="V201" s="41"/>
      <c r="W201" s="41"/>
      <c r="X201" s="41"/>
      <c r="Y201" s="41"/>
      <c r="Z201" s="41"/>
      <c r="AA201" s="41"/>
      <c r="AB201" s="41"/>
      <c r="AC201" s="41"/>
      <c r="AD201" s="41"/>
      <c r="AE201" s="41"/>
    </row>
    <row r="202" spans="1:248">
      <c r="A202" s="52"/>
      <c r="B202" s="63" t="s">
        <v>356</v>
      </c>
      <c r="C202" s="108"/>
      <c r="D202" s="54"/>
      <c r="E202" s="54"/>
      <c r="F202" s="54"/>
      <c r="G202" s="86">
        <v>-554</v>
      </c>
      <c r="H202" s="86">
        <v>0</v>
      </c>
      <c r="I202" s="41"/>
      <c r="J202" s="55"/>
      <c r="K202" s="55"/>
      <c r="L202" s="41"/>
    </row>
    <row r="203" spans="1:248">
      <c r="A203" s="52" t="s">
        <v>422</v>
      </c>
      <c r="B203" s="85" t="s">
        <v>423</v>
      </c>
      <c r="C203" s="107">
        <f>+C204+C205+C209+C212+C206+C213</f>
        <v>0</v>
      </c>
      <c r="D203" s="107">
        <f t="shared" ref="D203:H203" si="68">+D204+D205+D209+D212+D206+D213</f>
        <v>23982760</v>
      </c>
      <c r="E203" s="107">
        <f t="shared" si="68"/>
        <v>24056220</v>
      </c>
      <c r="F203" s="107">
        <f t="shared" si="68"/>
        <v>13533710</v>
      </c>
      <c r="G203" s="107">
        <f t="shared" si="68"/>
        <v>13533397.699999999</v>
      </c>
      <c r="H203" s="107">
        <f t="shared" si="68"/>
        <v>561636</v>
      </c>
      <c r="I203" s="55"/>
      <c r="J203" s="55"/>
      <c r="K203" s="55"/>
      <c r="AS203" s="56"/>
      <c r="AT203" s="56"/>
      <c r="AU203" s="56"/>
      <c r="AV203" s="56"/>
      <c r="AW203" s="56"/>
      <c r="AX203" s="56"/>
      <c r="AY203" s="56"/>
      <c r="AZ203" s="56"/>
      <c r="BA203" s="56"/>
      <c r="BB203" s="56"/>
      <c r="BC203" s="56"/>
      <c r="BD203" s="56"/>
      <c r="BE203" s="56"/>
      <c r="BF203" s="56"/>
      <c r="BG203" s="56"/>
      <c r="BH203" s="56"/>
      <c r="BI203" s="56"/>
      <c r="BJ203" s="56"/>
      <c r="BK203" s="56"/>
      <c r="BL203" s="56"/>
      <c r="BM203" s="56"/>
      <c r="BN203" s="56"/>
      <c r="BO203" s="56"/>
      <c r="BP203" s="56"/>
      <c r="BQ203" s="56"/>
      <c r="BR203" s="56"/>
      <c r="BS203" s="56"/>
      <c r="BT203" s="56"/>
      <c r="BU203" s="56"/>
      <c r="BV203" s="56"/>
      <c r="BW203" s="56"/>
      <c r="BX203" s="56"/>
      <c r="BY203" s="56"/>
      <c r="BZ203" s="56"/>
      <c r="CA203" s="56"/>
      <c r="CB203" s="56"/>
      <c r="CC203" s="56"/>
      <c r="CD203" s="56"/>
      <c r="CE203" s="56"/>
      <c r="CF203" s="56"/>
      <c r="CG203" s="56"/>
      <c r="CH203" s="56"/>
      <c r="CI203" s="56"/>
      <c r="CJ203" s="56"/>
      <c r="CK203" s="56"/>
      <c r="CL203" s="56"/>
      <c r="CM203" s="56"/>
      <c r="CN203" s="56"/>
      <c r="CO203" s="56"/>
      <c r="CP203" s="56"/>
      <c r="CQ203" s="56"/>
      <c r="CR203" s="56"/>
      <c r="CS203" s="56"/>
      <c r="CT203" s="56"/>
      <c r="CU203" s="56"/>
      <c r="CV203" s="56"/>
      <c r="CW203" s="56"/>
      <c r="CX203" s="56"/>
      <c r="CY203" s="56"/>
      <c r="CZ203" s="56"/>
      <c r="DA203" s="56"/>
      <c r="DB203" s="56"/>
      <c r="DC203" s="56"/>
      <c r="DD203" s="56"/>
      <c r="DE203" s="56"/>
      <c r="DF203" s="56"/>
      <c r="DG203" s="56"/>
      <c r="DH203" s="56"/>
      <c r="DI203" s="56"/>
      <c r="DJ203" s="56"/>
      <c r="DK203" s="56"/>
      <c r="DL203" s="56"/>
      <c r="DM203" s="56"/>
      <c r="DN203" s="56"/>
      <c r="DO203" s="56"/>
      <c r="DP203" s="56"/>
      <c r="DQ203" s="56"/>
      <c r="DR203" s="56"/>
      <c r="DS203" s="56"/>
      <c r="DT203" s="56"/>
      <c r="DU203" s="56"/>
      <c r="DV203" s="56"/>
      <c r="DW203" s="56"/>
      <c r="DX203" s="56"/>
      <c r="DY203" s="56"/>
      <c r="DZ203" s="56"/>
      <c r="EA203" s="56"/>
      <c r="EB203" s="56"/>
      <c r="EC203" s="56"/>
      <c r="ED203" s="56"/>
      <c r="EE203" s="56"/>
      <c r="EF203" s="56"/>
      <c r="EG203" s="56"/>
      <c r="EH203" s="56"/>
      <c r="EI203" s="56"/>
      <c r="EJ203" s="56"/>
      <c r="EK203" s="56"/>
      <c r="EL203" s="56"/>
      <c r="EM203" s="56"/>
      <c r="EN203" s="56"/>
      <c r="EO203" s="56"/>
      <c r="EP203" s="56"/>
      <c r="EQ203" s="56"/>
      <c r="ER203" s="56"/>
      <c r="ES203" s="56"/>
      <c r="ET203" s="56"/>
      <c r="EU203" s="56"/>
      <c r="EV203" s="56"/>
      <c r="EW203" s="56"/>
      <c r="EX203" s="56"/>
      <c r="EY203" s="56"/>
      <c r="EZ203" s="56"/>
      <c r="FA203" s="56"/>
      <c r="FB203" s="56"/>
      <c r="FC203" s="56"/>
      <c r="FD203" s="56"/>
      <c r="FE203" s="56"/>
      <c r="FF203" s="56"/>
      <c r="FG203" s="56"/>
      <c r="FH203" s="56"/>
      <c r="FI203" s="56"/>
      <c r="FJ203" s="56"/>
      <c r="FK203" s="56"/>
      <c r="FL203" s="56"/>
      <c r="FM203" s="56"/>
      <c r="FN203" s="56"/>
      <c r="FO203" s="56"/>
      <c r="FP203" s="56"/>
      <c r="FQ203" s="56"/>
      <c r="FR203" s="56"/>
      <c r="FS203" s="56"/>
      <c r="FT203" s="56"/>
      <c r="FU203" s="56"/>
      <c r="FV203" s="56"/>
      <c r="FW203" s="56"/>
      <c r="FX203" s="56"/>
      <c r="FY203" s="56"/>
      <c r="FZ203" s="56"/>
      <c r="GA203" s="56"/>
      <c r="GB203" s="56"/>
      <c r="GC203" s="56"/>
      <c r="GD203" s="56"/>
      <c r="GE203" s="56"/>
      <c r="GF203" s="56"/>
      <c r="GG203" s="56"/>
      <c r="GH203" s="56"/>
      <c r="GI203" s="56"/>
      <c r="GJ203" s="56"/>
      <c r="GK203" s="56"/>
      <c r="GL203" s="56"/>
      <c r="GM203" s="56"/>
      <c r="GN203" s="56"/>
      <c r="GO203" s="56"/>
      <c r="GP203" s="56"/>
      <c r="GQ203" s="56"/>
      <c r="GR203" s="56"/>
      <c r="GS203" s="56"/>
      <c r="GT203" s="56"/>
      <c r="GU203" s="56"/>
      <c r="GV203" s="56"/>
      <c r="GW203" s="56"/>
      <c r="GX203" s="56"/>
      <c r="GY203" s="56"/>
      <c r="GZ203" s="56"/>
      <c r="HA203" s="56"/>
      <c r="HB203" s="56"/>
      <c r="HC203" s="56"/>
      <c r="HD203" s="56"/>
      <c r="HE203" s="56"/>
      <c r="HF203" s="56"/>
      <c r="HG203" s="56"/>
      <c r="HH203" s="56"/>
      <c r="HI203" s="56"/>
      <c r="HJ203" s="56"/>
      <c r="HK203" s="56"/>
      <c r="HL203" s="56"/>
      <c r="HM203" s="56"/>
      <c r="HN203" s="56"/>
      <c r="HO203" s="56"/>
      <c r="HP203" s="56"/>
      <c r="HQ203" s="56"/>
      <c r="HR203" s="56"/>
      <c r="HS203" s="56"/>
      <c r="HT203" s="56"/>
      <c r="HU203" s="56"/>
      <c r="HV203" s="56"/>
      <c r="HW203" s="56"/>
      <c r="HX203" s="56"/>
      <c r="HY203" s="56"/>
      <c r="HZ203" s="56"/>
      <c r="IA203" s="56"/>
      <c r="IB203" s="56"/>
      <c r="IC203" s="56"/>
      <c r="ID203" s="56"/>
      <c r="IE203" s="56"/>
      <c r="IF203" s="56"/>
      <c r="IG203" s="56"/>
      <c r="IH203" s="56"/>
      <c r="II203" s="56"/>
      <c r="IJ203" s="56"/>
      <c r="IK203" s="56"/>
      <c r="IL203" s="56"/>
      <c r="IM203" s="56"/>
    </row>
    <row r="204" spans="1:248">
      <c r="A204" s="52"/>
      <c r="B204" s="60" t="s">
        <v>424</v>
      </c>
      <c r="C204" s="108"/>
      <c r="D204" s="107">
        <v>23828220</v>
      </c>
      <c r="E204" s="107">
        <v>23898220</v>
      </c>
      <c r="F204" s="107">
        <v>13395710</v>
      </c>
      <c r="G204" s="107">
        <v>13395710</v>
      </c>
      <c r="H204" s="108">
        <v>541560</v>
      </c>
      <c r="I204" s="55"/>
      <c r="J204" s="55"/>
      <c r="K204" s="55"/>
      <c r="M204" s="56"/>
      <c r="N204" s="56"/>
      <c r="O204" s="56"/>
      <c r="P204" s="56"/>
      <c r="Q204" s="56"/>
      <c r="R204" s="56"/>
      <c r="S204" s="56"/>
      <c r="T204" s="56"/>
      <c r="U204" s="56"/>
      <c r="V204" s="56"/>
      <c r="W204" s="56"/>
      <c r="X204" s="56"/>
      <c r="Y204" s="56"/>
      <c r="Z204" s="56"/>
      <c r="AA204" s="56"/>
      <c r="AB204" s="56"/>
      <c r="AC204" s="56"/>
      <c r="AD204" s="56"/>
      <c r="AE204" s="56"/>
      <c r="AF204" s="56"/>
      <c r="AG204" s="56"/>
      <c r="AH204" s="56"/>
      <c r="AI204" s="56"/>
      <c r="AJ204" s="56"/>
      <c r="AK204" s="56"/>
      <c r="AL204" s="56"/>
      <c r="AM204" s="56"/>
      <c r="AN204" s="56"/>
      <c r="AO204" s="56"/>
      <c r="AP204" s="56"/>
      <c r="AQ204" s="56"/>
      <c r="AR204" s="56"/>
    </row>
    <row r="205" spans="1:248" ht="60">
      <c r="A205" s="52"/>
      <c r="B205" s="60" t="s">
        <v>365</v>
      </c>
      <c r="C205" s="108"/>
      <c r="D205" s="107">
        <v>8960</v>
      </c>
      <c r="E205" s="107">
        <v>8960</v>
      </c>
      <c r="F205" s="107">
        <v>8960</v>
      </c>
      <c r="G205" s="108">
        <v>8927.7000000000007</v>
      </c>
      <c r="H205" s="108">
        <v>0</v>
      </c>
      <c r="I205" s="55"/>
      <c r="J205" s="55"/>
      <c r="K205" s="55"/>
      <c r="L205" s="56"/>
    </row>
    <row r="206" spans="1:248">
      <c r="A206" s="52"/>
      <c r="B206" s="60" t="s">
        <v>425</v>
      </c>
      <c r="C206" s="108">
        <f t="shared" ref="C206:H206" si="69">C207+C208</f>
        <v>0</v>
      </c>
      <c r="D206" s="108">
        <f t="shared" si="69"/>
        <v>144000</v>
      </c>
      <c r="E206" s="108">
        <f t="shared" si="69"/>
        <v>147000</v>
      </c>
      <c r="F206" s="108">
        <f t="shared" si="69"/>
        <v>128000</v>
      </c>
      <c r="G206" s="108">
        <f t="shared" si="69"/>
        <v>128000</v>
      </c>
      <c r="H206" s="108">
        <f t="shared" si="69"/>
        <v>20000</v>
      </c>
      <c r="I206" s="55"/>
      <c r="J206" s="55"/>
      <c r="K206" s="55"/>
      <c r="L206" s="56"/>
    </row>
    <row r="207" spans="1:248">
      <c r="A207" s="52"/>
      <c r="B207" s="60" t="s">
        <v>363</v>
      </c>
      <c r="C207" s="108"/>
      <c r="D207" s="107">
        <v>144000</v>
      </c>
      <c r="E207" s="107">
        <v>147000</v>
      </c>
      <c r="F207" s="107">
        <v>128000</v>
      </c>
      <c r="G207" s="108">
        <v>128000</v>
      </c>
      <c r="H207" s="108">
        <v>20000</v>
      </c>
      <c r="I207" s="55"/>
      <c r="J207" s="55"/>
      <c r="K207" s="55"/>
      <c r="L207" s="56"/>
    </row>
    <row r="208" spans="1:248" ht="60">
      <c r="A208" s="52"/>
      <c r="B208" s="60" t="s">
        <v>365</v>
      </c>
      <c r="C208" s="108"/>
      <c r="D208" s="54"/>
      <c r="E208" s="54"/>
      <c r="F208" s="54"/>
      <c r="G208" s="62"/>
      <c r="H208" s="62"/>
      <c r="I208" s="55"/>
      <c r="J208" s="55"/>
      <c r="K208" s="55"/>
      <c r="L208" s="56"/>
    </row>
    <row r="209" spans="1:248" ht="30">
      <c r="A209" s="52"/>
      <c r="B209" s="60" t="s">
        <v>426</v>
      </c>
      <c r="C209" s="108">
        <f t="shared" ref="C209:H209" si="70">C210+C211</f>
        <v>0</v>
      </c>
      <c r="D209" s="108">
        <f t="shared" si="70"/>
        <v>1580</v>
      </c>
      <c r="E209" s="108">
        <f t="shared" si="70"/>
        <v>2040</v>
      </c>
      <c r="F209" s="108">
        <f t="shared" si="70"/>
        <v>1040</v>
      </c>
      <c r="G209" s="108">
        <f t="shared" si="70"/>
        <v>760</v>
      </c>
      <c r="H209" s="108">
        <f t="shared" si="70"/>
        <v>76</v>
      </c>
      <c r="I209" s="55"/>
      <c r="J209" s="55"/>
      <c r="K209" s="55"/>
    </row>
    <row r="210" spans="1:248">
      <c r="A210" s="59"/>
      <c r="B210" s="60" t="s">
        <v>363</v>
      </c>
      <c r="C210" s="108"/>
      <c r="D210" s="107">
        <v>1580</v>
      </c>
      <c r="E210" s="107">
        <v>2040</v>
      </c>
      <c r="F210" s="107">
        <v>1040</v>
      </c>
      <c r="G210" s="108">
        <v>760</v>
      </c>
      <c r="H210" s="108">
        <v>76</v>
      </c>
      <c r="I210" s="55"/>
      <c r="J210" s="55"/>
      <c r="K210" s="55"/>
    </row>
    <row r="211" spans="1:248" ht="60">
      <c r="A211" s="59"/>
      <c r="B211" s="60" t="s">
        <v>365</v>
      </c>
      <c r="C211" s="108"/>
      <c r="D211" s="54"/>
      <c r="E211" s="54"/>
      <c r="F211" s="54"/>
      <c r="G211" s="62"/>
      <c r="H211" s="62"/>
      <c r="I211" s="55"/>
      <c r="J211" s="55"/>
      <c r="K211" s="55"/>
      <c r="IN211" s="56"/>
    </row>
    <row r="212" spans="1:248" ht="30">
      <c r="A212" s="52"/>
      <c r="B212" s="60" t="s">
        <v>427</v>
      </c>
      <c r="C212" s="108"/>
      <c r="D212" s="54"/>
      <c r="E212" s="54"/>
      <c r="F212" s="54"/>
      <c r="G212" s="62"/>
      <c r="H212" s="62"/>
      <c r="I212" s="55"/>
      <c r="J212" s="55"/>
      <c r="K212" s="55"/>
      <c r="IN212" s="56"/>
    </row>
    <row r="213" spans="1:248">
      <c r="A213" s="59"/>
      <c r="B213" s="60" t="s">
        <v>504</v>
      </c>
      <c r="C213" s="108"/>
      <c r="D213" s="54"/>
      <c r="E213" s="54"/>
      <c r="F213" s="54"/>
      <c r="G213" s="62"/>
      <c r="H213" s="62"/>
      <c r="I213" s="55"/>
      <c r="J213" s="55"/>
      <c r="K213" s="55"/>
    </row>
    <row r="214" spans="1:248">
      <c r="A214" s="59"/>
      <c r="B214" s="63" t="s">
        <v>356</v>
      </c>
      <c r="C214" s="108"/>
      <c r="D214" s="54"/>
      <c r="E214" s="54"/>
      <c r="F214" s="54"/>
      <c r="G214" s="41">
        <v>-2158.33</v>
      </c>
      <c r="H214" s="108">
        <v>-866</v>
      </c>
      <c r="I214" s="55"/>
      <c r="J214" s="55"/>
      <c r="K214" s="55"/>
    </row>
    <row r="215" spans="1:248" ht="16.5" customHeight="1">
      <c r="A215" s="59" t="s">
        <v>428</v>
      </c>
      <c r="B215" s="85" t="s">
        <v>429</v>
      </c>
      <c r="C215" s="108">
        <f>+C216+C217+C218</f>
        <v>0</v>
      </c>
      <c r="D215" s="108">
        <f t="shared" ref="D215:H215" si="71">+D216+D217+D218</f>
        <v>9826040</v>
      </c>
      <c r="E215" s="108">
        <f t="shared" si="71"/>
        <v>9160040</v>
      </c>
      <c r="F215" s="108">
        <f t="shared" si="71"/>
        <v>2915040</v>
      </c>
      <c r="G215" s="108">
        <f t="shared" si="71"/>
        <v>2915025.5</v>
      </c>
      <c r="H215" s="108">
        <f t="shared" si="71"/>
        <v>428160</v>
      </c>
      <c r="J215" s="55"/>
      <c r="K215" s="55"/>
    </row>
    <row r="216" spans="1:248">
      <c r="A216" s="59"/>
      <c r="B216" s="69" t="s">
        <v>411</v>
      </c>
      <c r="C216" s="108"/>
      <c r="D216" s="107">
        <v>9825000</v>
      </c>
      <c r="E216" s="107">
        <v>9159000</v>
      </c>
      <c r="F216" s="107">
        <v>2914000</v>
      </c>
      <c r="G216" s="108">
        <v>2914000</v>
      </c>
      <c r="H216" s="108">
        <v>428160</v>
      </c>
      <c r="J216" s="55"/>
      <c r="K216" s="55"/>
    </row>
    <row r="217" spans="1:248" ht="30">
      <c r="A217" s="59"/>
      <c r="B217" s="69" t="s">
        <v>421</v>
      </c>
      <c r="C217" s="108"/>
      <c r="D217" s="54"/>
      <c r="E217" s="54"/>
      <c r="F217" s="54"/>
      <c r="G217" s="62"/>
      <c r="H217" s="62"/>
      <c r="J217" s="55"/>
      <c r="K217" s="55"/>
    </row>
    <row r="218" spans="1:248" ht="60">
      <c r="A218" s="59"/>
      <c r="B218" s="69" t="s">
        <v>365</v>
      </c>
      <c r="C218" s="108"/>
      <c r="D218" s="107">
        <v>1040</v>
      </c>
      <c r="E218" s="107">
        <v>1040</v>
      </c>
      <c r="F218" s="107">
        <v>1040</v>
      </c>
      <c r="G218" s="107">
        <v>1025.5</v>
      </c>
      <c r="H218" s="107">
        <v>0</v>
      </c>
      <c r="J218" s="55"/>
      <c r="K218" s="55"/>
    </row>
    <row r="219" spans="1:248">
      <c r="A219" s="59"/>
      <c r="B219" s="63" t="s">
        <v>356</v>
      </c>
      <c r="C219" s="108"/>
      <c r="D219" s="54"/>
      <c r="E219" s="54"/>
      <c r="F219" s="54"/>
      <c r="G219" s="62">
        <v>-912</v>
      </c>
      <c r="H219" s="62">
        <v>0</v>
      </c>
      <c r="J219" s="55"/>
      <c r="K219" s="55"/>
    </row>
    <row r="220" spans="1:248">
      <c r="A220" s="59" t="s">
        <v>430</v>
      </c>
      <c r="B220" s="57" t="s">
        <v>431</v>
      </c>
      <c r="C220" s="108">
        <f t="shared" ref="C220:H220" si="72">C221+C222</f>
        <v>0</v>
      </c>
      <c r="D220" s="108">
        <f t="shared" si="72"/>
        <v>853000</v>
      </c>
      <c r="E220" s="108">
        <f t="shared" si="72"/>
        <v>851020</v>
      </c>
      <c r="F220" s="108">
        <f t="shared" si="72"/>
        <v>383020</v>
      </c>
      <c r="G220" s="108">
        <f t="shared" si="72"/>
        <v>383020</v>
      </c>
      <c r="H220" s="108">
        <f t="shared" si="72"/>
        <v>78101.25</v>
      </c>
      <c r="J220" s="55"/>
      <c r="K220" s="55"/>
    </row>
    <row r="221" spans="1:248">
      <c r="A221" s="59"/>
      <c r="B221" s="87" t="s">
        <v>363</v>
      </c>
      <c r="C221" s="108"/>
      <c r="D221" s="107">
        <v>853000</v>
      </c>
      <c r="E221" s="107">
        <v>851020</v>
      </c>
      <c r="F221" s="107">
        <v>383020</v>
      </c>
      <c r="G221" s="108">
        <v>383020</v>
      </c>
      <c r="H221" s="108">
        <v>78101.25</v>
      </c>
      <c r="J221" s="55"/>
      <c r="K221" s="55"/>
    </row>
    <row r="222" spans="1:248" ht="60">
      <c r="A222" s="59"/>
      <c r="B222" s="87" t="s">
        <v>365</v>
      </c>
      <c r="C222" s="108"/>
      <c r="D222" s="54"/>
      <c r="E222" s="54"/>
      <c r="F222" s="54"/>
      <c r="G222" s="77"/>
      <c r="H222" s="77"/>
      <c r="J222" s="55"/>
      <c r="K222" s="55"/>
    </row>
    <row r="223" spans="1:248">
      <c r="A223" s="59"/>
      <c r="B223" s="63" t="s">
        <v>356</v>
      </c>
      <c r="C223" s="108"/>
      <c r="D223" s="54"/>
      <c r="E223" s="54"/>
      <c r="F223" s="54"/>
      <c r="G223" s="77"/>
      <c r="H223" s="77"/>
      <c r="J223" s="55"/>
      <c r="K223" s="55"/>
    </row>
    <row r="224" spans="1:248">
      <c r="A224" s="59" t="s">
        <v>432</v>
      </c>
      <c r="B224" s="57" t="s">
        <v>433</v>
      </c>
      <c r="C224" s="107">
        <f>+C225+C243</f>
        <v>0</v>
      </c>
      <c r="D224" s="107">
        <f t="shared" ref="D224:H224" si="73">+D225+D243</f>
        <v>221926620</v>
      </c>
      <c r="E224" s="107">
        <f t="shared" si="73"/>
        <v>196286350</v>
      </c>
      <c r="F224" s="107">
        <f t="shared" si="73"/>
        <v>122567220</v>
      </c>
      <c r="G224" s="107">
        <f t="shared" si="73"/>
        <v>122567188.81999999</v>
      </c>
      <c r="H224" s="107">
        <f t="shared" si="73"/>
        <v>22707658.940000001</v>
      </c>
      <c r="I224" s="41"/>
      <c r="J224" s="55"/>
      <c r="K224" s="55"/>
    </row>
    <row r="225" spans="1:11">
      <c r="A225" s="59" t="s">
        <v>434</v>
      </c>
      <c r="B225" s="57" t="s">
        <v>435</v>
      </c>
      <c r="C225" s="108">
        <f>C226+C229+C230+C231+C232+C235+C238+C241</f>
        <v>0</v>
      </c>
      <c r="D225" s="108">
        <f t="shared" ref="D225:H225" si="74">D226+D229+D230+D231+D232+D235+D238+D241</f>
        <v>221926620</v>
      </c>
      <c r="E225" s="108">
        <f t="shared" si="74"/>
        <v>196286350</v>
      </c>
      <c r="F225" s="108">
        <f t="shared" si="74"/>
        <v>122567220</v>
      </c>
      <c r="G225" s="108">
        <f t="shared" si="74"/>
        <v>122567188.81999999</v>
      </c>
      <c r="H225" s="108">
        <f t="shared" si="74"/>
        <v>22707658.940000001</v>
      </c>
      <c r="I225" s="41"/>
      <c r="J225" s="55"/>
      <c r="K225" s="55"/>
    </row>
    <row r="226" spans="1:11">
      <c r="A226" s="59"/>
      <c r="B226" s="60" t="s">
        <v>508</v>
      </c>
      <c r="C226" s="108">
        <f>C227+C228</f>
        <v>0</v>
      </c>
      <c r="D226" s="108">
        <v>209046000</v>
      </c>
      <c r="E226" s="108">
        <v>183544000</v>
      </c>
      <c r="F226" s="108">
        <v>114500000</v>
      </c>
      <c r="G226" s="108">
        <f t="shared" ref="G226:H226" si="75">G227+G228</f>
        <v>114500000</v>
      </c>
      <c r="H226" s="108">
        <f t="shared" si="75"/>
        <v>21000000</v>
      </c>
      <c r="I226" s="41"/>
      <c r="J226" s="55"/>
      <c r="K226" s="55"/>
    </row>
    <row r="227" spans="1:11">
      <c r="A227" s="59"/>
      <c r="B227" s="113" t="s">
        <v>509</v>
      </c>
      <c r="C227" s="108"/>
      <c r="D227" s="54"/>
      <c r="E227" s="54"/>
      <c r="F227" s="54"/>
      <c r="G227" s="108">
        <v>113598969.95</v>
      </c>
      <c r="H227" s="108">
        <v>20841032.420000002</v>
      </c>
      <c r="I227" s="41"/>
      <c r="J227" s="55"/>
      <c r="K227" s="55"/>
    </row>
    <row r="228" spans="1:11">
      <c r="A228" s="59"/>
      <c r="B228" s="113" t="s">
        <v>510</v>
      </c>
      <c r="C228" s="108"/>
      <c r="D228" s="54"/>
      <c r="E228" s="54"/>
      <c r="F228" s="54"/>
      <c r="G228" s="108">
        <v>901030.05</v>
      </c>
      <c r="H228" s="108">
        <v>158967.57999999999</v>
      </c>
      <c r="I228" s="41"/>
      <c r="J228" s="55"/>
      <c r="K228" s="55"/>
    </row>
    <row r="229" spans="1:11" ht="60">
      <c r="A229" s="59"/>
      <c r="B229" s="60" t="s">
        <v>365</v>
      </c>
      <c r="C229" s="108"/>
      <c r="D229" s="107">
        <v>147500</v>
      </c>
      <c r="E229" s="107">
        <v>147500</v>
      </c>
      <c r="F229" s="107">
        <v>147500</v>
      </c>
      <c r="G229" s="108">
        <v>147475.82</v>
      </c>
      <c r="H229" s="108">
        <v>29563.94</v>
      </c>
      <c r="I229" s="41"/>
      <c r="J229" s="55"/>
      <c r="K229" s="55"/>
    </row>
    <row r="230" spans="1:11" ht="30">
      <c r="A230" s="59"/>
      <c r="B230" s="60" t="s">
        <v>439</v>
      </c>
      <c r="C230" s="108"/>
      <c r="D230" s="107">
        <v>391520</v>
      </c>
      <c r="E230" s="107">
        <v>394870</v>
      </c>
      <c r="F230" s="107">
        <v>241870</v>
      </c>
      <c r="G230" s="108">
        <v>241863</v>
      </c>
      <c r="H230" s="108">
        <v>45655</v>
      </c>
      <c r="I230" s="41"/>
      <c r="J230" s="55"/>
      <c r="K230" s="55"/>
    </row>
    <row r="231" spans="1:11">
      <c r="A231" s="59"/>
      <c r="B231" s="60" t="s">
        <v>440</v>
      </c>
      <c r="C231" s="108"/>
      <c r="D231" s="107">
        <v>9902000</v>
      </c>
      <c r="E231" s="107">
        <v>10056920</v>
      </c>
      <c r="F231" s="107">
        <v>5807920</v>
      </c>
      <c r="G231" s="108">
        <v>5807920</v>
      </c>
      <c r="H231" s="108">
        <v>1085070</v>
      </c>
      <c r="I231" s="41"/>
      <c r="J231" s="55"/>
      <c r="K231" s="55"/>
    </row>
    <row r="232" spans="1:11" ht="45">
      <c r="A232" s="59"/>
      <c r="B232" s="60" t="s">
        <v>436</v>
      </c>
      <c r="C232" s="108">
        <f t="shared" ref="C232:H232" si="76">C233+C234</f>
        <v>0</v>
      </c>
      <c r="D232" s="108">
        <f t="shared" si="76"/>
        <v>0</v>
      </c>
      <c r="E232" s="108">
        <f t="shared" si="76"/>
        <v>0</v>
      </c>
      <c r="F232" s="108">
        <f t="shared" si="76"/>
        <v>0</v>
      </c>
      <c r="G232" s="108">
        <f t="shared" si="76"/>
        <v>0</v>
      </c>
      <c r="H232" s="108">
        <f t="shared" si="76"/>
        <v>0</v>
      </c>
      <c r="I232" s="41"/>
      <c r="J232" s="55"/>
      <c r="K232" s="55"/>
    </row>
    <row r="233" spans="1:11">
      <c r="A233" s="59"/>
      <c r="B233" s="60" t="s">
        <v>367</v>
      </c>
      <c r="C233" s="108"/>
      <c r="D233" s="54"/>
      <c r="E233" s="54"/>
      <c r="F233" s="54"/>
      <c r="G233" s="62"/>
      <c r="H233" s="62"/>
      <c r="I233" s="41"/>
      <c r="J233" s="55"/>
      <c r="K233" s="55"/>
    </row>
    <row r="234" spans="1:11" ht="60">
      <c r="A234" s="59"/>
      <c r="B234" s="60" t="s">
        <v>365</v>
      </c>
      <c r="C234" s="108"/>
      <c r="D234" s="54"/>
      <c r="E234" s="54"/>
      <c r="F234" s="54"/>
      <c r="G234" s="62"/>
      <c r="H234" s="62"/>
      <c r="I234" s="41"/>
      <c r="J234" s="55"/>
      <c r="K234" s="55"/>
    </row>
    <row r="235" spans="1:11" ht="30">
      <c r="A235" s="59"/>
      <c r="B235" s="60" t="s">
        <v>437</v>
      </c>
      <c r="C235" s="108">
        <f>C236+C237</f>
        <v>0</v>
      </c>
      <c r="D235" s="108">
        <f t="shared" ref="D235:H235" si="77">D236+D237</f>
        <v>0</v>
      </c>
      <c r="E235" s="108">
        <f t="shared" si="77"/>
        <v>0</v>
      </c>
      <c r="F235" s="108">
        <f t="shared" si="77"/>
        <v>0</v>
      </c>
      <c r="G235" s="108">
        <f t="shared" si="77"/>
        <v>0</v>
      </c>
      <c r="H235" s="108">
        <f t="shared" si="77"/>
        <v>0</v>
      </c>
      <c r="J235" s="55"/>
      <c r="K235" s="55"/>
    </row>
    <row r="236" spans="1:11">
      <c r="A236" s="59"/>
      <c r="B236" s="60" t="s">
        <v>367</v>
      </c>
      <c r="C236" s="108"/>
      <c r="D236" s="54"/>
      <c r="E236" s="54"/>
      <c r="F236" s="54"/>
      <c r="G236" s="77"/>
      <c r="H236" s="77"/>
      <c r="J236" s="55"/>
      <c r="K236" s="55"/>
    </row>
    <row r="237" spans="1:11" ht="60">
      <c r="A237" s="59"/>
      <c r="B237" s="60" t="s">
        <v>365</v>
      </c>
      <c r="C237" s="108"/>
      <c r="D237" s="54"/>
      <c r="E237" s="54"/>
      <c r="F237" s="54"/>
      <c r="G237" s="77"/>
      <c r="H237" s="77"/>
      <c r="J237" s="55"/>
      <c r="K237" s="55"/>
    </row>
    <row r="238" spans="1:11">
      <c r="A238" s="59"/>
      <c r="B238" s="88" t="s">
        <v>438</v>
      </c>
      <c r="C238" s="108">
        <f t="shared" ref="C238:H238" si="78">C239+C240</f>
        <v>0</v>
      </c>
      <c r="D238" s="108">
        <f t="shared" si="78"/>
        <v>2439600</v>
      </c>
      <c r="E238" s="108">
        <f t="shared" si="78"/>
        <v>2143060</v>
      </c>
      <c r="F238" s="108">
        <f t="shared" si="78"/>
        <v>1869930</v>
      </c>
      <c r="G238" s="108">
        <f t="shared" si="78"/>
        <v>1869930</v>
      </c>
      <c r="H238" s="108">
        <f t="shared" si="78"/>
        <v>547370</v>
      </c>
      <c r="J238" s="55"/>
      <c r="K238" s="55"/>
    </row>
    <row r="239" spans="1:11">
      <c r="A239" s="59"/>
      <c r="B239" s="88" t="s">
        <v>367</v>
      </c>
      <c r="C239" s="108"/>
      <c r="D239" s="107">
        <v>2439600</v>
      </c>
      <c r="E239" s="107">
        <v>2143060</v>
      </c>
      <c r="F239" s="107">
        <v>1869930</v>
      </c>
      <c r="G239" s="108">
        <v>1869930</v>
      </c>
      <c r="H239" s="108">
        <v>547370</v>
      </c>
      <c r="J239" s="55"/>
      <c r="K239" s="55"/>
    </row>
    <row r="240" spans="1:11" ht="60">
      <c r="A240" s="59"/>
      <c r="B240" s="88" t="s">
        <v>365</v>
      </c>
      <c r="C240" s="108"/>
      <c r="D240" s="54"/>
      <c r="E240" s="54"/>
      <c r="F240" s="54"/>
      <c r="G240" s="62"/>
      <c r="H240" s="62"/>
      <c r="J240" s="55"/>
      <c r="K240" s="55"/>
    </row>
    <row r="241" spans="1:11">
      <c r="A241" s="59"/>
      <c r="B241" s="88" t="s">
        <v>505</v>
      </c>
      <c r="C241" s="108"/>
      <c r="D241" s="54"/>
      <c r="E241" s="54"/>
      <c r="F241" s="54"/>
      <c r="G241" s="62"/>
      <c r="H241" s="62"/>
      <c r="J241" s="55"/>
      <c r="K241" s="55"/>
    </row>
    <row r="242" spans="1:11">
      <c r="A242" s="59"/>
      <c r="B242" s="63" t="s">
        <v>356</v>
      </c>
      <c r="C242" s="108"/>
      <c r="D242" s="54"/>
      <c r="E242" s="54"/>
      <c r="F242" s="54"/>
      <c r="G242" s="41">
        <v>-2803250.21</v>
      </c>
      <c r="H242" s="108">
        <v>-28585.87</v>
      </c>
      <c r="J242" s="55"/>
      <c r="K242" s="55"/>
    </row>
    <row r="243" spans="1:11">
      <c r="A243" s="59" t="s">
        <v>441</v>
      </c>
      <c r="B243" s="57" t="s">
        <v>442</v>
      </c>
      <c r="C243" s="108">
        <f t="shared" ref="C243:H243" si="79">C244+C245+C246+C247</f>
        <v>0</v>
      </c>
      <c r="D243" s="108">
        <f t="shared" si="79"/>
        <v>0</v>
      </c>
      <c r="E243" s="108">
        <f t="shared" si="79"/>
        <v>0</v>
      </c>
      <c r="F243" s="108">
        <f t="shared" si="79"/>
        <v>0</v>
      </c>
      <c r="G243" s="108">
        <f t="shared" si="79"/>
        <v>0</v>
      </c>
      <c r="H243" s="108">
        <f t="shared" si="79"/>
        <v>0</v>
      </c>
      <c r="J243" s="55"/>
      <c r="K243" s="55"/>
    </row>
    <row r="244" spans="1:11">
      <c r="A244" s="59"/>
      <c r="B244" s="60" t="s">
        <v>363</v>
      </c>
      <c r="C244" s="108"/>
      <c r="D244" s="54"/>
      <c r="E244" s="54"/>
      <c r="F244" s="54"/>
      <c r="G244" s="62"/>
      <c r="H244" s="62"/>
      <c r="J244" s="55"/>
      <c r="K244" s="55"/>
    </row>
    <row r="245" spans="1:11">
      <c r="A245" s="59"/>
      <c r="B245" s="89" t="s">
        <v>443</v>
      </c>
      <c r="C245" s="108"/>
      <c r="D245" s="54"/>
      <c r="E245" s="54"/>
      <c r="F245" s="54"/>
      <c r="G245" s="62"/>
      <c r="H245" s="62"/>
      <c r="J245" s="55"/>
      <c r="K245" s="55"/>
    </row>
    <row r="246" spans="1:11" ht="60">
      <c r="A246" s="59"/>
      <c r="B246" s="89" t="s">
        <v>365</v>
      </c>
      <c r="C246" s="108"/>
      <c r="D246" s="54"/>
      <c r="E246" s="54"/>
      <c r="F246" s="54"/>
      <c r="G246" s="62"/>
      <c r="H246" s="62"/>
      <c r="J246" s="55"/>
      <c r="K246" s="55"/>
    </row>
    <row r="247" spans="1:11">
      <c r="A247" s="59"/>
      <c r="B247" s="89" t="s">
        <v>440</v>
      </c>
      <c r="C247" s="108"/>
      <c r="D247" s="54"/>
      <c r="E247" s="54"/>
      <c r="F247" s="54"/>
      <c r="G247" s="62"/>
      <c r="H247" s="62"/>
      <c r="J247" s="55"/>
      <c r="K247" s="55"/>
    </row>
    <row r="248" spans="1:11">
      <c r="A248" s="59"/>
      <c r="B248" s="63" t="s">
        <v>356</v>
      </c>
      <c r="C248" s="108"/>
      <c r="D248" s="54"/>
      <c r="E248" s="54"/>
      <c r="F248" s="54"/>
      <c r="G248" s="62"/>
      <c r="H248" s="62"/>
      <c r="J248" s="55"/>
      <c r="K248" s="55"/>
    </row>
    <row r="249" spans="1:11">
      <c r="A249" s="59" t="s">
        <v>444</v>
      </c>
      <c r="B249" s="63" t="s">
        <v>445</v>
      </c>
      <c r="C249" s="108"/>
      <c r="D249" s="107">
        <v>2957000</v>
      </c>
      <c r="E249" s="107">
        <v>2928190</v>
      </c>
      <c r="F249" s="107">
        <v>1196190</v>
      </c>
      <c r="G249" s="107">
        <v>1196190</v>
      </c>
      <c r="H249" s="108">
        <v>215890</v>
      </c>
      <c r="J249" s="55"/>
      <c r="K249" s="55"/>
    </row>
    <row r="250" spans="1:11">
      <c r="A250" s="59"/>
      <c r="B250" s="63" t="s">
        <v>356</v>
      </c>
      <c r="C250" s="108"/>
      <c r="D250" s="107"/>
      <c r="E250" s="107"/>
      <c r="F250" s="107"/>
      <c r="G250" s="108"/>
      <c r="H250" s="108"/>
      <c r="J250" s="55"/>
      <c r="K250" s="55"/>
    </row>
    <row r="251" spans="1:11">
      <c r="A251" s="59" t="s">
        <v>446</v>
      </c>
      <c r="B251" s="63" t="s">
        <v>447</v>
      </c>
      <c r="C251" s="108"/>
      <c r="D251" s="107">
        <v>3892460</v>
      </c>
      <c r="E251" s="107">
        <v>3892460</v>
      </c>
      <c r="F251" s="107">
        <v>3892460</v>
      </c>
      <c r="G251" s="108">
        <v>3892456.26</v>
      </c>
      <c r="H251" s="108">
        <v>8494.74</v>
      </c>
      <c r="J251" s="55"/>
      <c r="K251" s="55"/>
    </row>
    <row r="252" spans="1:11">
      <c r="A252" s="59"/>
      <c r="B252" s="63" t="s">
        <v>356</v>
      </c>
      <c r="C252" s="108"/>
      <c r="D252" s="107"/>
      <c r="E252" s="107"/>
      <c r="F252" s="107"/>
      <c r="G252" s="41">
        <v>-46326.3</v>
      </c>
      <c r="H252" s="108">
        <v>-10540.37</v>
      </c>
      <c r="J252" s="55"/>
      <c r="K252" s="55"/>
    </row>
    <row r="253" spans="1:11">
      <c r="A253" s="59"/>
      <c r="B253" s="57" t="s">
        <v>448</v>
      </c>
      <c r="C253" s="108">
        <f>C88+C106+C142+C172+C176+C180+C192+C197+C202+C214+C219+C223+C242+C248+C250+C252</f>
        <v>0</v>
      </c>
      <c r="D253" s="108">
        <f t="shared" ref="D253:H253" si="80">D88+D106+D142+D172+D176+D180+D192+D197+D202+D214+D219+D223+D242+D248+D250+D252</f>
        <v>0</v>
      </c>
      <c r="E253" s="108">
        <f t="shared" si="80"/>
        <v>0</v>
      </c>
      <c r="F253" s="108">
        <f t="shared" si="80"/>
        <v>0</v>
      </c>
      <c r="G253" s="108">
        <f t="shared" si="80"/>
        <v>-3003629.0199999996</v>
      </c>
      <c r="H253" s="108">
        <f t="shared" si="80"/>
        <v>-43647.32</v>
      </c>
      <c r="J253" s="55"/>
      <c r="K253" s="55"/>
    </row>
    <row r="254" spans="1:11" ht="30">
      <c r="A254" s="59" t="s">
        <v>219</v>
      </c>
      <c r="B254" s="57" t="s">
        <v>220</v>
      </c>
      <c r="C254" s="108">
        <f t="shared" ref="C254:H255" si="81">C255</f>
        <v>0</v>
      </c>
      <c r="D254" s="108">
        <f t="shared" si="81"/>
        <v>215248360</v>
      </c>
      <c r="E254" s="108">
        <f t="shared" si="81"/>
        <v>215248360</v>
      </c>
      <c r="F254" s="108">
        <f t="shared" si="81"/>
        <v>129836290</v>
      </c>
      <c r="G254" s="108">
        <f t="shared" si="81"/>
        <v>125033023</v>
      </c>
      <c r="H254" s="108">
        <f t="shared" si="81"/>
        <v>20634387</v>
      </c>
      <c r="J254" s="55"/>
      <c r="K254" s="55"/>
    </row>
    <row r="255" spans="1:11">
      <c r="A255" s="59" t="s">
        <v>449</v>
      </c>
      <c r="B255" s="57" t="s">
        <v>450</v>
      </c>
      <c r="C255" s="108">
        <f>C256</f>
        <v>0</v>
      </c>
      <c r="D255" s="108">
        <f t="shared" si="81"/>
        <v>215248360</v>
      </c>
      <c r="E255" s="108">
        <f t="shared" si="81"/>
        <v>215248360</v>
      </c>
      <c r="F255" s="108">
        <f t="shared" si="81"/>
        <v>129836290</v>
      </c>
      <c r="G255" s="108">
        <f t="shared" si="81"/>
        <v>125033023</v>
      </c>
      <c r="H255" s="108">
        <f t="shared" si="81"/>
        <v>20634387</v>
      </c>
      <c r="J255" s="55"/>
      <c r="K255" s="55"/>
    </row>
    <row r="256" spans="1:11" ht="30">
      <c r="A256" s="59" t="s">
        <v>451</v>
      </c>
      <c r="B256" s="57" t="s">
        <v>452</v>
      </c>
      <c r="C256" s="108">
        <f>C257+C258+C259+C260</f>
        <v>0</v>
      </c>
      <c r="D256" s="108">
        <f>D257+D258+D259+D260+D264</f>
        <v>215248360</v>
      </c>
      <c r="E256" s="108">
        <f t="shared" ref="E256:H256" si="82">E257+E258+E259+E260+E264</f>
        <v>215248360</v>
      </c>
      <c r="F256" s="108">
        <f t="shared" si="82"/>
        <v>129836290</v>
      </c>
      <c r="G256" s="108">
        <f t="shared" si="82"/>
        <v>125033023</v>
      </c>
      <c r="H256" s="108">
        <f t="shared" si="82"/>
        <v>20634387</v>
      </c>
      <c r="J256" s="55"/>
      <c r="K256" s="55"/>
    </row>
    <row r="257" spans="1:11" ht="30">
      <c r="A257" s="59"/>
      <c r="B257" s="63" t="s">
        <v>453</v>
      </c>
      <c r="C257" s="108"/>
      <c r="D257" s="107">
        <v>184683000</v>
      </c>
      <c r="E257" s="107">
        <v>184683000</v>
      </c>
      <c r="F257" s="107">
        <v>110060930</v>
      </c>
      <c r="G257" s="108">
        <v>105828739</v>
      </c>
      <c r="H257" s="108">
        <v>17315032</v>
      </c>
      <c r="J257" s="55"/>
      <c r="K257" s="55"/>
    </row>
    <row r="258" spans="1:11" ht="30">
      <c r="A258" s="59"/>
      <c r="B258" s="63" t="s">
        <v>454</v>
      </c>
      <c r="C258" s="108"/>
      <c r="D258" s="107">
        <v>1210000</v>
      </c>
      <c r="E258" s="107">
        <v>1210000</v>
      </c>
      <c r="F258" s="107">
        <v>722000</v>
      </c>
      <c r="G258" s="108">
        <v>658117</v>
      </c>
      <c r="H258" s="108">
        <v>105860</v>
      </c>
      <c r="J258" s="55"/>
      <c r="K258" s="55"/>
    </row>
    <row r="259" spans="1:11" ht="30">
      <c r="A259" s="59"/>
      <c r="B259" s="63" t="s">
        <v>455</v>
      </c>
      <c r="C259" s="108"/>
      <c r="D259" s="107">
        <v>370000</v>
      </c>
      <c r="E259" s="107">
        <v>370000</v>
      </c>
      <c r="F259" s="107">
        <v>228000</v>
      </c>
      <c r="G259" s="108">
        <v>220363</v>
      </c>
      <c r="H259" s="108">
        <v>36264</v>
      </c>
      <c r="J259" s="55"/>
      <c r="K259" s="55"/>
    </row>
    <row r="260" spans="1:11" ht="30">
      <c r="A260" s="59"/>
      <c r="B260" s="63" t="s">
        <v>456</v>
      </c>
      <c r="C260" s="108">
        <f t="shared" ref="C260:H260" si="83">C261+C262+C263</f>
        <v>0</v>
      </c>
      <c r="D260" s="108">
        <f t="shared" si="83"/>
        <v>25190000</v>
      </c>
      <c r="E260" s="108">
        <f t="shared" si="83"/>
        <v>25190000</v>
      </c>
      <c r="F260" s="108">
        <f t="shared" si="83"/>
        <v>15030000</v>
      </c>
      <c r="G260" s="108">
        <f t="shared" si="83"/>
        <v>14531109</v>
      </c>
      <c r="H260" s="108">
        <f t="shared" si="83"/>
        <v>2417981</v>
      </c>
      <c r="J260" s="55"/>
      <c r="K260" s="55"/>
    </row>
    <row r="261" spans="1:11" ht="75">
      <c r="A261" s="59"/>
      <c r="B261" s="63" t="s">
        <v>457</v>
      </c>
      <c r="C261" s="108"/>
      <c r="D261" s="107">
        <v>7450000</v>
      </c>
      <c r="E261" s="107">
        <v>7450000</v>
      </c>
      <c r="F261" s="107">
        <v>5160000</v>
      </c>
      <c r="G261" s="108">
        <v>5134050</v>
      </c>
      <c r="H261" s="108">
        <v>863819</v>
      </c>
      <c r="J261" s="55"/>
      <c r="K261" s="55"/>
    </row>
    <row r="262" spans="1:11" ht="75">
      <c r="A262" s="59"/>
      <c r="B262" s="63" t="s">
        <v>458</v>
      </c>
      <c r="C262" s="108"/>
      <c r="D262" s="107">
        <v>8430000</v>
      </c>
      <c r="E262" s="107">
        <v>8430000</v>
      </c>
      <c r="F262" s="107">
        <v>5070000</v>
      </c>
      <c r="G262" s="108">
        <v>5042967</v>
      </c>
      <c r="H262" s="108">
        <v>837012</v>
      </c>
      <c r="J262" s="55"/>
      <c r="K262" s="55"/>
    </row>
    <row r="263" spans="1:11" ht="60">
      <c r="A263" s="59"/>
      <c r="B263" s="63" t="s">
        <v>459</v>
      </c>
      <c r="C263" s="108"/>
      <c r="D263" s="107">
        <v>9310000</v>
      </c>
      <c r="E263" s="107">
        <v>9310000</v>
      </c>
      <c r="F263" s="107">
        <v>4800000</v>
      </c>
      <c r="G263" s="108">
        <v>4354092</v>
      </c>
      <c r="H263" s="108">
        <v>717150</v>
      </c>
      <c r="J263" s="55"/>
      <c r="K263" s="55"/>
    </row>
    <row r="264" spans="1:11" ht="120">
      <c r="A264" s="59"/>
      <c r="B264" s="63" t="s">
        <v>512</v>
      </c>
      <c r="C264" s="108"/>
      <c r="D264" s="107">
        <v>3795360</v>
      </c>
      <c r="E264" s="107">
        <v>3795360</v>
      </c>
      <c r="F264" s="107">
        <v>3795360</v>
      </c>
      <c r="G264" s="108">
        <v>3794695</v>
      </c>
      <c r="H264" s="108">
        <v>759250</v>
      </c>
      <c r="J264" s="55"/>
      <c r="K264" s="55"/>
    </row>
    <row r="265" spans="1:11">
      <c r="A265" s="59" t="s">
        <v>460</v>
      </c>
      <c r="B265" s="90" t="s">
        <v>461</v>
      </c>
      <c r="C265" s="111">
        <f>+C266</f>
        <v>0</v>
      </c>
      <c r="D265" s="111">
        <f t="shared" ref="D265:H267" si="84">+D266</f>
        <v>68804000</v>
      </c>
      <c r="E265" s="111">
        <f t="shared" si="84"/>
        <v>68804000</v>
      </c>
      <c r="F265" s="111">
        <f t="shared" si="84"/>
        <v>38026000</v>
      </c>
      <c r="G265" s="111">
        <f t="shared" si="84"/>
        <v>35565684</v>
      </c>
      <c r="H265" s="111">
        <f t="shared" si="84"/>
        <v>0</v>
      </c>
      <c r="I265" s="41"/>
      <c r="J265" s="55"/>
      <c r="K265" s="55"/>
    </row>
    <row r="266" spans="1:11">
      <c r="A266" s="59" t="s">
        <v>462</v>
      </c>
      <c r="B266" s="90" t="s">
        <v>212</v>
      </c>
      <c r="C266" s="111">
        <f>+C267</f>
        <v>0</v>
      </c>
      <c r="D266" s="111">
        <f t="shared" si="84"/>
        <v>68804000</v>
      </c>
      <c r="E266" s="111">
        <f t="shared" si="84"/>
        <v>68804000</v>
      </c>
      <c r="F266" s="111">
        <f t="shared" si="84"/>
        <v>38026000</v>
      </c>
      <c r="G266" s="111">
        <f t="shared" si="84"/>
        <v>35565684</v>
      </c>
      <c r="H266" s="111">
        <f t="shared" si="84"/>
        <v>0</v>
      </c>
      <c r="I266" s="41"/>
      <c r="J266" s="55"/>
      <c r="K266" s="55"/>
    </row>
    <row r="267" spans="1:11">
      <c r="A267" s="59" t="s">
        <v>463</v>
      </c>
      <c r="B267" s="57" t="s">
        <v>464</v>
      </c>
      <c r="C267" s="111">
        <f>+C268</f>
        <v>0</v>
      </c>
      <c r="D267" s="111">
        <f t="shared" si="84"/>
        <v>68804000</v>
      </c>
      <c r="E267" s="111">
        <f t="shared" si="84"/>
        <v>68804000</v>
      </c>
      <c r="F267" s="111">
        <f t="shared" si="84"/>
        <v>38026000</v>
      </c>
      <c r="G267" s="111">
        <f t="shared" si="84"/>
        <v>35565684</v>
      </c>
      <c r="H267" s="111">
        <f t="shared" si="84"/>
        <v>0</v>
      </c>
      <c r="I267" s="41"/>
      <c r="J267" s="55"/>
      <c r="K267" s="55"/>
    </row>
    <row r="268" spans="1:11">
      <c r="A268" s="59" t="s">
        <v>465</v>
      </c>
      <c r="B268" s="90" t="s">
        <v>466</v>
      </c>
      <c r="C268" s="107">
        <f t="shared" ref="C268:H268" si="85">C269</f>
        <v>0</v>
      </c>
      <c r="D268" s="107">
        <f t="shared" si="85"/>
        <v>68804000</v>
      </c>
      <c r="E268" s="107">
        <f t="shared" si="85"/>
        <v>68804000</v>
      </c>
      <c r="F268" s="107">
        <f t="shared" si="85"/>
        <v>38026000</v>
      </c>
      <c r="G268" s="107">
        <f t="shared" si="85"/>
        <v>35565684</v>
      </c>
      <c r="H268" s="107">
        <f t="shared" si="85"/>
        <v>0</v>
      </c>
      <c r="I268" s="41"/>
      <c r="J268" s="55"/>
      <c r="K268" s="55"/>
    </row>
    <row r="269" spans="1:11">
      <c r="A269" s="59" t="s">
        <v>467</v>
      </c>
      <c r="B269" s="90" t="s">
        <v>468</v>
      </c>
      <c r="C269" s="107">
        <f t="shared" ref="C269:H269" si="86">C271+C273+C275</f>
        <v>0</v>
      </c>
      <c r="D269" s="107">
        <f t="shared" si="86"/>
        <v>68804000</v>
      </c>
      <c r="E269" s="107">
        <f t="shared" si="86"/>
        <v>68804000</v>
      </c>
      <c r="F269" s="107">
        <f t="shared" si="86"/>
        <v>38026000</v>
      </c>
      <c r="G269" s="107">
        <f t="shared" si="86"/>
        <v>35565684</v>
      </c>
      <c r="H269" s="107">
        <f t="shared" si="86"/>
        <v>0</v>
      </c>
      <c r="I269" s="41"/>
      <c r="J269" s="55"/>
      <c r="K269" s="55"/>
    </row>
    <row r="270" spans="1:11">
      <c r="A270" s="59" t="s">
        <v>469</v>
      </c>
      <c r="B270" s="90" t="s">
        <v>470</v>
      </c>
      <c r="C270" s="107">
        <f t="shared" ref="C270:H270" si="87">C271</f>
        <v>0</v>
      </c>
      <c r="D270" s="107">
        <f t="shared" si="87"/>
        <v>39051000</v>
      </c>
      <c r="E270" s="107">
        <f t="shared" si="87"/>
        <v>39051000</v>
      </c>
      <c r="F270" s="107">
        <f t="shared" si="87"/>
        <v>26556000</v>
      </c>
      <c r="G270" s="107">
        <f t="shared" si="87"/>
        <v>24973747</v>
      </c>
      <c r="H270" s="107">
        <f t="shared" si="87"/>
        <v>0</v>
      </c>
      <c r="J270" s="55"/>
      <c r="K270" s="55"/>
    </row>
    <row r="271" spans="1:11">
      <c r="A271" s="59" t="s">
        <v>471</v>
      </c>
      <c r="B271" s="91" t="s">
        <v>513</v>
      </c>
      <c r="C271" s="108"/>
      <c r="D271" s="107">
        <v>39051000</v>
      </c>
      <c r="E271" s="107">
        <v>39051000</v>
      </c>
      <c r="F271" s="107">
        <v>26556000</v>
      </c>
      <c r="G271" s="108">
        <v>24973747</v>
      </c>
      <c r="H271" s="108">
        <v>0</v>
      </c>
      <c r="J271" s="55"/>
      <c r="K271" s="55"/>
    </row>
    <row r="272" spans="1:11" s="119" customFormat="1">
      <c r="A272" s="59"/>
      <c r="B272" s="123" t="s">
        <v>514</v>
      </c>
      <c r="C272" s="117"/>
      <c r="D272" s="121"/>
      <c r="E272" s="121"/>
      <c r="F272" s="121"/>
      <c r="G272" s="122">
        <v>185725</v>
      </c>
      <c r="H272" s="122">
        <v>185725</v>
      </c>
      <c r="J272" s="118"/>
      <c r="K272" s="118"/>
    </row>
    <row r="273" spans="1:11">
      <c r="A273" s="59" t="s">
        <v>472</v>
      </c>
      <c r="B273" s="91" t="s">
        <v>515</v>
      </c>
      <c r="C273" s="108"/>
      <c r="D273" s="107">
        <v>29753000</v>
      </c>
      <c r="E273" s="107">
        <v>29753000</v>
      </c>
      <c r="F273" s="107">
        <v>11470000</v>
      </c>
      <c r="G273" s="108">
        <v>10593773</v>
      </c>
      <c r="H273" s="108">
        <v>0</v>
      </c>
      <c r="J273" s="55"/>
      <c r="K273" s="55"/>
    </row>
    <row r="274" spans="1:11" s="119" customFormat="1">
      <c r="A274" s="59"/>
      <c r="B274" s="123" t="s">
        <v>514</v>
      </c>
      <c r="C274" s="117"/>
      <c r="D274" s="121"/>
      <c r="E274" s="121"/>
      <c r="F274" s="121"/>
      <c r="G274" s="122">
        <v>893933</v>
      </c>
      <c r="H274" s="122">
        <v>893933</v>
      </c>
      <c r="J274" s="118"/>
      <c r="K274" s="118"/>
    </row>
    <row r="275" spans="1:11">
      <c r="A275" s="59"/>
      <c r="B275" s="67" t="s">
        <v>473</v>
      </c>
      <c r="C275" s="108"/>
      <c r="D275" s="54"/>
      <c r="E275" s="54"/>
      <c r="F275" s="54"/>
      <c r="G275" s="62">
        <v>-1836</v>
      </c>
      <c r="H275" s="62">
        <v>0</v>
      </c>
      <c r="J275" s="55"/>
      <c r="K275" s="55"/>
    </row>
    <row r="276" spans="1:11" ht="30">
      <c r="A276" s="59" t="s">
        <v>223</v>
      </c>
      <c r="B276" s="92" t="s">
        <v>224</v>
      </c>
      <c r="C276" s="112">
        <f>C281+C277</f>
        <v>0</v>
      </c>
      <c r="D276" s="112">
        <f t="shared" ref="D276:H276" si="88">D281+D277</f>
        <v>0</v>
      </c>
      <c r="E276" s="112">
        <f t="shared" si="88"/>
        <v>0</v>
      </c>
      <c r="F276" s="112">
        <f t="shared" si="88"/>
        <v>0</v>
      </c>
      <c r="G276" s="112">
        <f t="shared" si="88"/>
        <v>0</v>
      </c>
      <c r="H276" s="112">
        <f t="shared" si="88"/>
        <v>0</v>
      </c>
    </row>
    <row r="277" spans="1:11">
      <c r="A277" s="59" t="s">
        <v>474</v>
      </c>
      <c r="B277" s="92" t="s">
        <v>475</v>
      </c>
      <c r="C277" s="112">
        <f>C278+C279+C280</f>
        <v>0</v>
      </c>
      <c r="D277" s="112">
        <f t="shared" ref="D277:H277" si="89">D278+D279+D280</f>
        <v>0</v>
      </c>
      <c r="E277" s="112">
        <f t="shared" si="89"/>
        <v>0</v>
      </c>
      <c r="F277" s="112">
        <f t="shared" si="89"/>
        <v>0</v>
      </c>
      <c r="G277" s="112">
        <f t="shared" si="89"/>
        <v>0</v>
      </c>
      <c r="H277" s="112">
        <f t="shared" si="89"/>
        <v>0</v>
      </c>
    </row>
    <row r="278" spans="1:11">
      <c r="A278" s="59" t="s">
        <v>476</v>
      </c>
      <c r="B278" s="92" t="s">
        <v>477</v>
      </c>
      <c r="C278" s="112"/>
      <c r="D278" s="54"/>
      <c r="E278" s="54"/>
      <c r="F278" s="54"/>
      <c r="G278" s="68"/>
      <c r="H278" s="68"/>
    </row>
    <row r="279" spans="1:11">
      <c r="A279" s="59" t="s">
        <v>478</v>
      </c>
      <c r="B279" s="92" t="s">
        <v>479</v>
      </c>
      <c r="C279" s="112"/>
      <c r="D279" s="54"/>
      <c r="E279" s="54"/>
      <c r="F279" s="54"/>
      <c r="G279" s="68"/>
      <c r="H279" s="68"/>
    </row>
    <row r="280" spans="1:11">
      <c r="A280" s="59" t="s">
        <v>480</v>
      </c>
      <c r="B280" s="92" t="s">
        <v>481</v>
      </c>
      <c r="C280" s="112"/>
      <c r="D280" s="54"/>
      <c r="E280" s="54"/>
      <c r="F280" s="54"/>
      <c r="G280" s="68"/>
      <c r="H280" s="68"/>
    </row>
    <row r="281" spans="1:11">
      <c r="A281" s="59" t="s">
        <v>482</v>
      </c>
      <c r="B281" s="92" t="s">
        <v>511</v>
      </c>
      <c r="C281" s="112">
        <f>C282+C283+C284</f>
        <v>0</v>
      </c>
      <c r="D281" s="112">
        <f t="shared" ref="D281:H281" si="90">D282+D283+D284</f>
        <v>0</v>
      </c>
      <c r="E281" s="112">
        <f t="shared" si="90"/>
        <v>0</v>
      </c>
      <c r="F281" s="112">
        <f t="shared" si="90"/>
        <v>0</v>
      </c>
      <c r="G281" s="112">
        <f t="shared" si="90"/>
        <v>0</v>
      </c>
      <c r="H281" s="112">
        <f t="shared" si="90"/>
        <v>0</v>
      </c>
    </row>
    <row r="282" spans="1:11">
      <c r="A282" s="59" t="s">
        <v>483</v>
      </c>
      <c r="B282" s="93" t="s">
        <v>484</v>
      </c>
      <c r="C282" s="86"/>
      <c r="D282" s="54"/>
      <c r="E282" s="54"/>
      <c r="F282" s="54"/>
      <c r="G282" s="62"/>
      <c r="H282" s="62"/>
    </row>
    <row r="283" spans="1:11">
      <c r="A283" s="59" t="s">
        <v>485</v>
      </c>
      <c r="B283" s="93" t="s">
        <v>486</v>
      </c>
      <c r="C283" s="86"/>
      <c r="D283" s="54"/>
      <c r="E283" s="54"/>
      <c r="F283" s="54"/>
      <c r="G283" s="62"/>
      <c r="H283" s="62"/>
    </row>
    <row r="284" spans="1:11">
      <c r="A284" s="59" t="s">
        <v>487</v>
      </c>
      <c r="B284" s="93" t="s">
        <v>481</v>
      </c>
      <c r="C284" s="86"/>
      <c r="D284" s="54"/>
      <c r="E284" s="54"/>
      <c r="F284" s="54"/>
      <c r="G284" s="62"/>
      <c r="H284" s="62"/>
    </row>
    <row r="285" spans="1:11">
      <c r="A285" s="59" t="s">
        <v>488</v>
      </c>
      <c r="B285" s="92" t="s">
        <v>489</v>
      </c>
      <c r="C285" s="112">
        <f>C286</f>
        <v>0</v>
      </c>
      <c r="D285" s="112">
        <f t="shared" ref="D285:H286" si="91">D286</f>
        <v>0</v>
      </c>
      <c r="E285" s="112">
        <f t="shared" si="91"/>
        <v>0</v>
      </c>
      <c r="F285" s="112">
        <f t="shared" si="91"/>
        <v>0</v>
      </c>
      <c r="G285" s="112">
        <f t="shared" si="91"/>
        <v>0</v>
      </c>
      <c r="H285" s="112">
        <f t="shared" si="91"/>
        <v>0</v>
      </c>
    </row>
    <row r="286" spans="1:11">
      <c r="A286" s="59" t="s">
        <v>490</v>
      </c>
      <c r="B286" s="92" t="s">
        <v>212</v>
      </c>
      <c r="C286" s="112">
        <f>C287</f>
        <v>0</v>
      </c>
      <c r="D286" s="112">
        <f t="shared" si="91"/>
        <v>0</v>
      </c>
      <c r="E286" s="112">
        <f t="shared" si="91"/>
        <v>0</v>
      </c>
      <c r="F286" s="112">
        <f t="shared" si="91"/>
        <v>0</v>
      </c>
      <c r="G286" s="112">
        <f t="shared" si="91"/>
        <v>0</v>
      </c>
      <c r="H286" s="112">
        <f t="shared" si="91"/>
        <v>0</v>
      </c>
    </row>
    <row r="287" spans="1:11" ht="30">
      <c r="A287" s="59" t="s">
        <v>491</v>
      </c>
      <c r="B287" s="92" t="s">
        <v>224</v>
      </c>
      <c r="C287" s="112">
        <f>C290</f>
        <v>0</v>
      </c>
      <c r="D287" s="112">
        <f t="shared" ref="D287:H287" si="92">D290</f>
        <v>0</v>
      </c>
      <c r="E287" s="112">
        <f t="shared" si="92"/>
        <v>0</v>
      </c>
      <c r="F287" s="112">
        <f t="shared" si="92"/>
        <v>0</v>
      </c>
      <c r="G287" s="112">
        <f t="shared" si="92"/>
        <v>0</v>
      </c>
      <c r="H287" s="112">
        <f t="shared" si="92"/>
        <v>0</v>
      </c>
    </row>
    <row r="288" spans="1:11">
      <c r="A288" s="59" t="s">
        <v>492</v>
      </c>
      <c r="B288" s="92" t="s">
        <v>237</v>
      </c>
      <c r="C288" s="112">
        <f t="shared" ref="C288:H293" si="93">C289</f>
        <v>0</v>
      </c>
      <c r="D288" s="112">
        <f t="shared" si="93"/>
        <v>0</v>
      </c>
      <c r="E288" s="112">
        <f t="shared" si="93"/>
        <v>0</v>
      </c>
      <c r="F288" s="112">
        <f t="shared" si="93"/>
        <v>0</v>
      </c>
      <c r="G288" s="112">
        <f t="shared" si="93"/>
        <v>0</v>
      </c>
      <c r="H288" s="112">
        <f t="shared" si="93"/>
        <v>0</v>
      </c>
    </row>
    <row r="289" spans="1:8">
      <c r="A289" s="59" t="s">
        <v>493</v>
      </c>
      <c r="B289" s="92" t="s">
        <v>212</v>
      </c>
      <c r="C289" s="112">
        <f t="shared" si="93"/>
        <v>0</v>
      </c>
      <c r="D289" s="112">
        <f t="shared" si="93"/>
        <v>0</v>
      </c>
      <c r="E289" s="112">
        <f t="shared" si="93"/>
        <v>0</v>
      </c>
      <c r="F289" s="112">
        <f t="shared" si="93"/>
        <v>0</v>
      </c>
      <c r="G289" s="112">
        <f t="shared" si="93"/>
        <v>0</v>
      </c>
      <c r="H289" s="112">
        <f t="shared" si="93"/>
        <v>0</v>
      </c>
    </row>
    <row r="290" spans="1:8" ht="30">
      <c r="A290" s="59" t="s">
        <v>494</v>
      </c>
      <c r="B290" s="93" t="s">
        <v>224</v>
      </c>
      <c r="C290" s="112">
        <f t="shared" si="93"/>
        <v>0</v>
      </c>
      <c r="D290" s="112">
        <f t="shared" si="93"/>
        <v>0</v>
      </c>
      <c r="E290" s="112">
        <f t="shared" si="93"/>
        <v>0</v>
      </c>
      <c r="F290" s="112">
        <f t="shared" si="93"/>
        <v>0</v>
      </c>
      <c r="G290" s="112">
        <f t="shared" si="93"/>
        <v>0</v>
      </c>
      <c r="H290" s="112">
        <f t="shared" si="93"/>
        <v>0</v>
      </c>
    </row>
    <row r="291" spans="1:8">
      <c r="A291" s="59" t="s">
        <v>495</v>
      </c>
      <c r="B291" s="92" t="s">
        <v>511</v>
      </c>
      <c r="C291" s="112">
        <f t="shared" si="93"/>
        <v>0</v>
      </c>
      <c r="D291" s="112">
        <f t="shared" si="93"/>
        <v>0</v>
      </c>
      <c r="E291" s="112">
        <f t="shared" si="93"/>
        <v>0</v>
      </c>
      <c r="F291" s="112">
        <f t="shared" si="93"/>
        <v>0</v>
      </c>
      <c r="G291" s="112">
        <f t="shared" si="93"/>
        <v>0</v>
      </c>
      <c r="H291" s="112">
        <f t="shared" si="93"/>
        <v>0</v>
      </c>
    </row>
    <row r="292" spans="1:8">
      <c r="A292" s="59" t="s">
        <v>496</v>
      </c>
      <c r="B292" s="92" t="s">
        <v>486</v>
      </c>
      <c r="C292" s="112">
        <f t="shared" si="93"/>
        <v>0</v>
      </c>
      <c r="D292" s="112">
        <f t="shared" si="93"/>
        <v>0</v>
      </c>
      <c r="E292" s="112">
        <f t="shared" si="93"/>
        <v>0</v>
      </c>
      <c r="F292" s="112">
        <f t="shared" si="93"/>
        <v>0</v>
      </c>
      <c r="G292" s="112">
        <f t="shared" si="93"/>
        <v>0</v>
      </c>
      <c r="H292" s="112">
        <f t="shared" si="93"/>
        <v>0</v>
      </c>
    </row>
    <row r="293" spans="1:8">
      <c r="A293" s="59" t="s">
        <v>497</v>
      </c>
      <c r="B293" s="92" t="s">
        <v>498</v>
      </c>
      <c r="C293" s="112">
        <f t="shared" si="93"/>
        <v>0</v>
      </c>
      <c r="D293" s="112">
        <f t="shared" si="93"/>
        <v>0</v>
      </c>
      <c r="E293" s="112">
        <f t="shared" si="93"/>
        <v>0</v>
      </c>
      <c r="F293" s="112">
        <f t="shared" si="93"/>
        <v>0</v>
      </c>
      <c r="G293" s="112">
        <f t="shared" si="93"/>
        <v>0</v>
      </c>
      <c r="H293" s="112">
        <f t="shared" si="93"/>
        <v>0</v>
      </c>
    </row>
    <row r="294" spans="1:8">
      <c r="A294" s="59" t="s">
        <v>499</v>
      </c>
      <c r="B294" s="93" t="s">
        <v>500</v>
      </c>
      <c r="C294" s="86"/>
      <c r="D294" s="54"/>
      <c r="E294" s="54"/>
      <c r="F294" s="54"/>
      <c r="G294" s="62"/>
      <c r="H294" s="62"/>
    </row>
    <row r="295" spans="1:8">
      <c r="B295" s="128" t="s">
        <v>518</v>
      </c>
      <c r="C295" s="41"/>
      <c r="D295" s="41"/>
      <c r="E295" s="41"/>
    </row>
    <row r="296" spans="1:8">
      <c r="B296" s="14"/>
      <c r="C296" s="41"/>
      <c r="D296" s="41"/>
      <c r="E296" s="41"/>
    </row>
    <row r="297" spans="1:8" ht="15.75">
      <c r="A297" s="129" t="s">
        <v>519</v>
      </c>
      <c r="B297" s="130"/>
      <c r="C297" s="41"/>
      <c r="D297" s="131"/>
      <c r="E297" s="41"/>
    </row>
    <row r="298" spans="1:8">
      <c r="A298" s="36"/>
      <c r="B298" s="132"/>
      <c r="C298" s="41"/>
      <c r="D298" s="131"/>
      <c r="E298" s="41"/>
    </row>
    <row r="299" spans="1:8" ht="15.75">
      <c r="A299" s="133"/>
      <c r="B299" s="134" t="s">
        <v>520</v>
      </c>
      <c r="C299" s="41"/>
      <c r="D299" s="135" t="s">
        <v>521</v>
      </c>
      <c r="E299" s="41"/>
    </row>
    <row r="300" spans="1:8">
      <c r="A300" s="36"/>
      <c r="B300" s="28" t="s">
        <v>522</v>
      </c>
      <c r="C300" s="41"/>
      <c r="D300" s="136" t="s">
        <v>523</v>
      </c>
      <c r="E300" s="41"/>
    </row>
    <row r="301" spans="1:8">
      <c r="C301" s="41"/>
      <c r="D301" s="136"/>
      <c r="E301" s="41"/>
    </row>
    <row r="302" spans="1:8">
      <c r="C302" s="41"/>
      <c r="D302" s="136"/>
      <c r="E302" s="41"/>
    </row>
    <row r="303" spans="1:8">
      <c r="C303" s="41"/>
      <c r="D303" s="137" t="s">
        <v>524</v>
      </c>
      <c r="E303" s="41"/>
    </row>
    <row r="304" spans="1:8">
      <c r="C304" s="41"/>
      <c r="D304" s="136" t="s">
        <v>525</v>
      </c>
      <c r="E304" s="41"/>
    </row>
    <row r="305" spans="3:5">
      <c r="C305" s="41"/>
      <c r="D305" s="41"/>
      <c r="E305" s="41"/>
    </row>
    <row r="306" spans="3:5">
      <c r="C306" s="41"/>
      <c r="D306" s="138" t="s">
        <v>526</v>
      </c>
      <c r="E306" s="41"/>
    </row>
    <row r="307" spans="3:5">
      <c r="C307" s="41"/>
      <c r="D307" s="28" t="s">
        <v>527</v>
      </c>
      <c r="E307" s="41"/>
    </row>
  </sheetData>
  <protectedRanges>
    <protectedRange sqref="B4:C4" name="Zonă1_1" securityDescriptor="O:WDG:WDD:(A;;CC;;;WD)"/>
    <protectedRange sqref="G70:H70 G38:H41 G165:H167 G138:H138 G34:H34 G113:H113 G97:H97 G116:H116 G121:H122 G125:H125 G127:H128 G152:H152 G159:H162 G169:H172 G141:H142 G154:H157" name="Zonă3"/>
    <protectedRange sqref="B3" name="Zonă1_1_1" securityDescriptor="O:WDG:WDD:(A;;CC;;;WD)"/>
    <protectedRange sqref="B2" name="Zonă1_1_1_1_1_1_1" securityDescriptor="O:WDG:WDD:(A;;CC;;;WD)"/>
    <protectedRange sqref="G36:H36" name="Zonă3_2_2"/>
    <protectedRange sqref="G54:H54" name="Zonă3_3_2"/>
    <protectedRange sqref="G63:H66" name="Zonă3_4_2"/>
    <protectedRange sqref="G81:H81 G83:H85" name="Zonă3_6"/>
    <protectedRange sqref="G82:H82" name="Zonă3_5_2"/>
    <protectedRange sqref="H96" name="Zonă3_6_1"/>
    <protectedRange sqref="G101:H101" name="Zonă3_6_2"/>
    <protectedRange sqref="G149:H149" name="Zonă3_6_4"/>
    <protectedRange sqref="G211:H213" name="Zonă3_6_5"/>
    <protectedRange sqref="H106" name="Zonă3_6_6"/>
  </protectedRanges>
  <printOptions horizontalCentered="1"/>
  <pageMargins left="0.75" right="0.75" top="0.21" bottom="0.18" header="0.17" footer="0.17"/>
  <pageSetup scale="5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2</vt:i4>
      </vt:variant>
      <vt:variant>
        <vt:lpstr>Zone denumite</vt:lpstr>
      </vt:variant>
      <vt:variant>
        <vt:i4>2</vt:i4>
      </vt:variant>
    </vt:vector>
  </HeadingPairs>
  <TitlesOfParts>
    <vt:vector size="4" baseType="lpstr">
      <vt:lpstr>venituri</vt:lpstr>
      <vt:lpstr>cheltuieli</vt:lpstr>
      <vt:lpstr>cheltuieli!Zona_de_imprimat</vt:lpstr>
      <vt:lpstr>venituri!Zona_de_imprimat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Fanica ORMAN</cp:lastModifiedBy>
  <cp:lastPrinted>2023-07-07T08:55:26Z</cp:lastPrinted>
  <dcterms:created xsi:type="dcterms:W3CDTF">2023-02-07T08:41:31Z</dcterms:created>
  <dcterms:modified xsi:type="dcterms:W3CDTF">2023-07-13T09:57:02Z</dcterms:modified>
</cp:coreProperties>
</file>